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d-fs1\usersprofiles$\philip.ambrose\Desktop\"/>
    </mc:Choice>
  </mc:AlternateContent>
  <xr:revisionPtr revIDLastSave="0" documentId="13_ncr:1_{50938968-6EFC-482D-B0C2-0C2E59369205}" xr6:coauthVersionLast="36" xr6:coauthVersionMax="36" xr10:uidLastSave="{00000000-0000-0000-0000-000000000000}"/>
  <bookViews>
    <workbookView xWindow="0" yWindow="0" windowWidth="23040" windowHeight="8496" xr2:uid="{432E62F4-5B06-4F2D-9DCF-C6D2AB8A9EDE}"/>
  </bookViews>
  <sheets>
    <sheet name="Form" sheetId="1" r:id="rId1"/>
    <sheet name="list " sheetId="2" r:id="rId2"/>
  </sheets>
  <definedNames>
    <definedName name="Code">'list '!$B$6:$B$23</definedName>
    <definedName name="Service">'list '!$A$6:$A$23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6" i="2" l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3" i="1"/>
  <c r="J18" i="1"/>
  <c r="H18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25" i="1"/>
  <c r="H25" i="1" s="1"/>
  <c r="H26" i="1"/>
  <c r="J27" i="1"/>
  <c r="H27" i="1" s="1"/>
  <c r="J28" i="1"/>
  <c r="H28" i="1" s="1"/>
  <c r="J29" i="1"/>
  <c r="H29" i="1" s="1"/>
  <c r="J30" i="1"/>
  <c r="H30" i="1" s="1"/>
  <c r="J12" i="1"/>
  <c r="H12" i="1" s="1"/>
  <c r="J13" i="1"/>
  <c r="H13" i="1" s="1"/>
  <c r="J14" i="1"/>
  <c r="H14" i="1" s="1"/>
  <c r="J15" i="1"/>
  <c r="H15" i="1" s="1"/>
  <c r="J16" i="1"/>
  <c r="H16" i="1" s="1"/>
  <c r="J17" i="1"/>
  <c r="H17" i="1" s="1"/>
  <c r="J11" i="1"/>
  <c r="H11" i="1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6" i="2"/>
  <c r="G21" i="2"/>
  <c r="I21" i="2" s="1"/>
  <c r="G22" i="2"/>
  <c r="I22" i="2"/>
  <c r="G23" i="2"/>
  <c r="I23" i="2" s="1"/>
  <c r="G20" i="2"/>
  <c r="I20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G7" i="2"/>
  <c r="I7" i="2"/>
  <c r="G8" i="2"/>
  <c r="I8" i="2" s="1"/>
  <c r="G9" i="2"/>
  <c r="I9" i="2" s="1"/>
  <c r="G10" i="2"/>
  <c r="I10" i="2" s="1"/>
  <c r="G11" i="2"/>
  <c r="G12" i="2"/>
  <c r="I12" i="2" s="1"/>
  <c r="G13" i="2"/>
  <c r="I13" i="2" s="1"/>
  <c r="G14" i="2"/>
  <c r="G15" i="2"/>
  <c r="G16" i="2"/>
  <c r="I16" i="2" s="1"/>
  <c r="G17" i="2"/>
  <c r="I17" i="2" s="1"/>
  <c r="G18" i="2"/>
  <c r="I18" i="2" s="1"/>
  <c r="G19" i="2"/>
  <c r="I19" i="2"/>
  <c r="G6" i="2"/>
  <c r="I6" i="2" s="1"/>
  <c r="I15" i="2"/>
  <c r="I11" i="2"/>
  <c r="I14" i="2"/>
  <c r="J31" i="1" l="1"/>
  <c r="H31" i="1"/>
  <c r="I31" i="1"/>
</calcChain>
</file>

<file path=xl/sharedStrings.xml><?xml version="1.0" encoding="utf-8"?>
<sst xmlns="http://schemas.openxmlformats.org/spreadsheetml/2006/main" count="89" uniqueCount="78">
  <si>
    <t>INCUMBENT/PRIEST IN CHARGE:</t>
  </si>
  <si>
    <t>FEES CONTACT NAME:</t>
  </si>
  <si>
    <t>CONTACT DETAILS (Tel./email):</t>
  </si>
  <si>
    <t>Date</t>
  </si>
  <si>
    <t>Name</t>
  </si>
  <si>
    <t>Church</t>
  </si>
  <si>
    <t>DBF Fee £</t>
  </si>
  <si>
    <t>PCC Fee £</t>
  </si>
  <si>
    <t>Retired Clergy Fee £</t>
  </si>
  <si>
    <t>M</t>
  </si>
  <si>
    <t>Declaration &amp; Signatures</t>
  </si>
  <si>
    <t>Signatures</t>
  </si>
  <si>
    <t>Payment Method</t>
  </si>
  <si>
    <t>PCC Officer
or
Incumbent</t>
  </si>
  <si>
    <t>Cheque 
Enclosed</t>
  </si>
  <si>
    <t>Paid by 
BACS</t>
  </si>
  <si>
    <t>MONTH</t>
  </si>
  <si>
    <t>Y</t>
  </si>
  <si>
    <t>N</t>
  </si>
  <si>
    <t>Code</t>
  </si>
  <si>
    <t>DBF £</t>
  </si>
  <si>
    <t>PCC £</t>
  </si>
  <si>
    <t>Marriage Service in church.</t>
  </si>
  <si>
    <t>*</t>
  </si>
  <si>
    <t>Funeral service in church, whether taking place before or after burial or cremation.</t>
  </si>
  <si>
    <t>F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</si>
  <si>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</si>
  <si>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</si>
  <si>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</si>
  <si>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</si>
  <si>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</si>
  <si>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</si>
  <si>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BCM</t>
  </si>
  <si>
    <t>-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</si>
  <si>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</si>
  <si>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t>BCHS</t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</si>
  <si>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</si>
  <si>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0"/>
        <rFont val="Calibri"/>
        <family val="2"/>
      </rPr>
      <t>cemetery</t>
    </r>
    <r>
      <rPr>
        <sz val="10"/>
        <rFont val="Calibri"/>
        <family val="2"/>
      </rPr>
      <t xml:space="preserve"> on </t>
    </r>
    <r>
      <rPr>
        <b/>
        <sz val="10"/>
        <rFont val="Calibri"/>
        <family val="2"/>
      </rPr>
      <t>separate</t>
    </r>
    <r>
      <rPr>
        <sz val="10"/>
        <rFont val="Calibri"/>
        <family val="2"/>
      </rPr>
      <t xml:space="preserve"> occasion</t>
    </r>
  </si>
  <si>
    <t>Burial of body in churchyard (committal only).</t>
  </si>
  <si>
    <t>CMTL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</si>
  <si>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</si>
  <si>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</si>
  <si>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FCRB</t>
  </si>
  <si>
    <t>Cremation immediately preceding or following on from service in church.</t>
  </si>
  <si>
    <t>CR</t>
  </si>
  <si>
    <t>Small cross of wood.</t>
  </si>
  <si>
    <t>WC</t>
  </si>
  <si>
    <t>Small vase, tablet, plaque or other marker commemorating a person whose remains have been cremated.</t>
  </si>
  <si>
    <t>VT</t>
  </si>
  <si>
    <t>Any other monument.</t>
  </si>
  <si>
    <t>MT</t>
  </si>
  <si>
    <t>Additional inscription on existing monument.</t>
  </si>
  <si>
    <t>I</t>
  </si>
  <si>
    <t xml:space="preserve">Name of Officiant </t>
  </si>
  <si>
    <t xml:space="preserve">Retired Clergy </t>
  </si>
  <si>
    <t>Retired £</t>
  </si>
  <si>
    <t>Total Fee £</t>
  </si>
  <si>
    <t>Total DBF Fee £</t>
  </si>
  <si>
    <t xml:space="preserve">Service </t>
  </si>
  <si>
    <t>BENEFICE/TEAM MINISTRY/PARISH: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</si>
  <si>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</si>
  <si>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t>FGVC</t>
  </si>
  <si>
    <t>CCH</t>
  </si>
  <si>
    <t>BCCHS</t>
  </si>
  <si>
    <t>CMTLC</t>
  </si>
  <si>
    <t>BCMS</t>
  </si>
  <si>
    <t>Retired Stipendiary Clergy?</t>
  </si>
  <si>
    <t>Fee Code- See list for detail</t>
  </si>
  <si>
    <t xml:space="preserve">I declare that all information provided on this form is true, correct and agreed to the parish records and registers.( electronic/typed name is acceptable) </t>
  </si>
  <si>
    <r>
      <t xml:space="preserve">Sort Code:       </t>
    </r>
    <r>
      <rPr>
        <b/>
        <sz val="16"/>
        <color rgb="FF000000"/>
        <rFont val="Calibri"/>
        <family val="2"/>
        <scheme val="minor"/>
      </rPr>
      <t>20 60 03</t>
    </r>
  </si>
  <si>
    <r>
      <t xml:space="preserve">Account No:    </t>
    </r>
    <r>
      <rPr>
        <b/>
        <sz val="16"/>
        <color rgb="FF000000"/>
        <rFont val="Calibri"/>
        <family val="2"/>
        <scheme val="minor"/>
      </rPr>
      <t>40644056</t>
    </r>
  </si>
  <si>
    <t xml:space="preserve">       Any queries please contact the finance team </t>
  </si>
  <si>
    <t xml:space="preserve">         finance@newcastle.anglican.org</t>
  </si>
  <si>
    <r>
      <t xml:space="preserve">      </t>
    </r>
    <r>
      <rPr>
        <b/>
        <sz val="16"/>
        <rFont val="Calibri"/>
        <family val="2"/>
      </rPr>
      <t xml:space="preserve">    Please send completed form to :</t>
    </r>
  </si>
  <si>
    <r>
      <t xml:space="preserve">    BACS Details (</t>
    </r>
    <r>
      <rPr>
        <b/>
        <sz val="18"/>
        <color rgb="FFFF0000"/>
        <rFont val="Calibri"/>
        <family val="2"/>
        <scheme val="minor"/>
      </rPr>
      <t>Send DBF Fee total ONLY</t>
    </r>
    <r>
      <rPr>
        <b/>
        <sz val="18"/>
        <color rgb="FF000000"/>
        <rFont val="Calibri"/>
        <family val="2"/>
        <scheme val="minor"/>
      </rPr>
      <t>)</t>
    </r>
  </si>
  <si>
    <r>
      <rPr>
        <b/>
        <sz val="18"/>
        <rFont val="Calibri"/>
        <family val="2"/>
      </rPr>
      <t>Newcastle DBF</t>
    </r>
    <r>
      <rPr>
        <sz val="18"/>
        <rFont val="Calibri"/>
        <family val="2"/>
      </rPr>
      <t xml:space="preserve"> </t>
    </r>
  </si>
  <si>
    <t>PAROCHIAL FEES RETURN FORM 2023</t>
  </si>
  <si>
    <t>List of Parochial Fees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</si>
</sst>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[$-809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b/>
      <sz val="18"/>
      <color theme="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2"/>
      <name val="Calibri"/>
      <family val="2"/>
    </font>
    <font>
      <b/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20"/>
      <name val="Calibri"/>
      <family val="2"/>
    </font>
    <font>
      <b/>
      <i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5" fontId="7" fillId="0" borderId="4" xfId="0" applyNumberFormat="1" applyFont="1" applyBorder="1" applyAlignment="1" applyProtection="1">
      <alignment horizontal="left" vertical="center" indent="1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4" fontId="20" fillId="0" borderId="0" xfId="0" applyNumberFormat="1" applyFont="1" applyBorder="1" applyAlignment="1" applyProtection="1">
      <alignment horizontal="left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Border="1" applyProtection="1"/>
    <xf numFmtId="0" fontId="23" fillId="0" borderId="0" xfId="0" applyFont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6" xfId="0" applyFont="1" applyBorder="1" applyAlignment="1" applyProtection="1">
      <alignment horizontal="center"/>
    </xf>
    <xf numFmtId="0" fontId="21" fillId="0" borderId="16" xfId="0" applyFont="1" applyBorder="1" applyProtection="1"/>
    <xf numFmtId="0" fontId="21" fillId="0" borderId="12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horizontal="right" vertical="center" wrapText="1"/>
    </xf>
    <xf numFmtId="0" fontId="22" fillId="0" borderId="12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22" fillId="0" borderId="16" xfId="0" applyFont="1" applyBorder="1" applyProtection="1"/>
    <xf numFmtId="0" fontId="21" fillId="0" borderId="16" xfId="0" applyFont="1" applyBorder="1" applyAlignment="1" applyProtection="1">
      <alignment horizontal="center" vertical="center" wrapText="1"/>
    </xf>
    <xf numFmtId="0" fontId="21" fillId="6" borderId="16" xfId="0" applyFont="1" applyFill="1" applyBorder="1" applyAlignment="1" applyProtection="1">
      <alignment horizontal="right" vertical="center" wrapText="1"/>
    </xf>
    <xf numFmtId="0" fontId="22" fillId="0" borderId="16" xfId="0" applyFont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6" xfId="0" quotePrefix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5" fontId="13" fillId="5" borderId="13" xfId="0" applyNumberFormat="1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vertical="center"/>
    </xf>
    <xf numFmtId="164" fontId="3" fillId="4" borderId="20" xfId="0" applyNumberFormat="1" applyFont="1" applyFill="1" applyBorder="1" applyProtection="1"/>
    <xf numFmtId="164" fontId="3" fillId="4" borderId="20" xfId="0" applyNumberFormat="1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25" xfId="0" applyNumberFormat="1" applyFont="1" applyFill="1" applyBorder="1" applyProtection="1"/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0" fontId="28" fillId="0" borderId="19" xfId="0" applyFont="1" applyFill="1" applyBorder="1" applyAlignment="1" applyProtection="1">
      <alignment horizontal="left"/>
    </xf>
    <xf numFmtId="0" fontId="29" fillId="0" borderId="20" xfId="0" applyFont="1" applyFill="1" applyBorder="1" applyAlignment="1" applyProtection="1">
      <alignment horizontal="left"/>
    </xf>
    <xf numFmtId="164" fontId="29" fillId="0" borderId="21" xfId="0" applyNumberFormat="1" applyFont="1" applyFill="1" applyBorder="1" applyAlignment="1" applyProtection="1">
      <alignment horizontal="left"/>
    </xf>
    <xf numFmtId="0" fontId="28" fillId="0" borderId="2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164" fontId="29" fillId="0" borderId="23" xfId="0" applyNumberFormat="1" applyFont="1" applyFill="1" applyBorder="1" applyAlignment="1" applyProtection="1">
      <alignment horizontal="left"/>
    </xf>
    <xf numFmtId="164" fontId="3" fillId="0" borderId="22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3" fillId="0" borderId="23" xfId="0" applyNumberFormat="1" applyFont="1" applyBorder="1" applyAlignment="1" applyProtection="1">
      <alignment horizontal="left"/>
    </xf>
    <xf numFmtId="164" fontId="3" fillId="0" borderId="24" xfId="0" applyNumberFormat="1" applyFont="1" applyBorder="1" applyProtection="1"/>
    <xf numFmtId="0" fontId="5" fillId="0" borderId="25" xfId="0" applyFont="1" applyBorder="1" applyAlignment="1" applyProtection="1"/>
    <xf numFmtId="164" fontId="3" fillId="0" borderId="26" xfId="0" applyNumberFormat="1" applyFont="1" applyBorder="1" applyProtection="1"/>
    <xf numFmtId="0" fontId="14" fillId="4" borderId="30" xfId="0" applyFont="1" applyFill="1" applyBorder="1" applyProtection="1"/>
    <xf numFmtId="0" fontId="14" fillId="4" borderId="31" xfId="0" applyNumberFormat="1" applyFont="1" applyFill="1" applyBorder="1" applyAlignment="1" applyProtection="1">
      <alignment horizontal="left"/>
    </xf>
    <xf numFmtId="0" fontId="25" fillId="4" borderId="19" xfId="0" applyFont="1" applyFill="1" applyBorder="1" applyAlignment="1" applyProtection="1">
      <alignment horizontal="left"/>
    </xf>
    <xf numFmtId="0" fontId="3" fillId="4" borderId="23" xfId="0" applyFont="1" applyFill="1" applyBorder="1" applyProtection="1">
      <protection locked="0"/>
    </xf>
    <xf numFmtId="0" fontId="3" fillId="4" borderId="26" xfId="0" applyFont="1" applyFill="1" applyBorder="1" applyProtection="1">
      <protection locked="0"/>
    </xf>
    <xf numFmtId="0" fontId="27" fillId="4" borderId="0" xfId="0" applyFont="1" applyFill="1" applyBorder="1" applyAlignment="1" applyProtection="1"/>
    <xf numFmtId="0" fontId="27" fillId="4" borderId="25" xfId="0" applyFont="1" applyFill="1" applyBorder="1" applyAlignment="1" applyProtection="1"/>
    <xf numFmtId="0" fontId="3" fillId="0" borderId="16" xfId="0" applyFont="1" applyBorder="1" applyProtection="1">
      <protection locked="0"/>
    </xf>
    <xf numFmtId="0" fontId="18" fillId="4" borderId="18" xfId="0" applyNumberFormat="1" applyFont="1" applyFill="1" applyBorder="1" applyAlignment="1" applyProtection="1">
      <alignment horizontal="center"/>
    </xf>
    <xf numFmtId="166" fontId="18" fillId="0" borderId="29" xfId="0" applyNumberFormat="1" applyFont="1" applyBorder="1" applyAlignment="1" applyProtection="1">
      <alignment horizontal="center" vertical="center" wrapText="1"/>
    </xf>
    <xf numFmtId="0" fontId="3" fillId="4" borderId="7" xfId="0" applyFont="1" applyFill="1" applyBorder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 indent="1"/>
    </xf>
    <xf numFmtId="0" fontId="7" fillId="0" borderId="0" xfId="0" applyFont="1" applyProtection="1"/>
    <xf numFmtId="164" fontId="3" fillId="4" borderId="22" xfId="0" applyNumberFormat="1" applyFont="1" applyFill="1" applyBorder="1" applyProtection="1"/>
    <xf numFmtId="164" fontId="30" fillId="4" borderId="0" xfId="0" applyNumberFormat="1" applyFont="1" applyFill="1" applyBorder="1" applyAlignment="1" applyProtection="1"/>
    <xf numFmtId="0" fontId="3" fillId="4" borderId="23" xfId="0" applyFont="1" applyFill="1" applyBorder="1" applyProtection="1"/>
    <xf numFmtId="165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1" fillId="0" borderId="0" xfId="0" applyFont="1" applyProtection="1"/>
    <xf numFmtId="165" fontId="10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165" fontId="13" fillId="0" borderId="29" xfId="0" applyNumberFormat="1" applyFont="1" applyBorder="1" applyAlignment="1" applyProtection="1">
      <alignment horizontal="center" vertical="center"/>
    </xf>
    <xf numFmtId="165" fontId="13" fillId="0" borderId="31" xfId="0" applyNumberFormat="1" applyFont="1" applyBorder="1" applyAlignment="1" applyProtection="1">
      <alignment horizontal="center" vertical="center"/>
    </xf>
    <xf numFmtId="164" fontId="31" fillId="4" borderId="7" xfId="1" applyNumberFormat="1" applyFont="1" applyFill="1" applyBorder="1" applyAlignment="1" applyProtection="1">
      <alignment horizontal="center" vertical="center"/>
    </xf>
    <xf numFmtId="164" fontId="31" fillId="4" borderId="10" xfId="1" applyNumberFormat="1" applyFont="1" applyFill="1" applyBorder="1" applyAlignment="1" applyProtection="1">
      <alignment horizontal="center" vertical="center"/>
    </xf>
    <xf numFmtId="164" fontId="31" fillId="4" borderId="15" xfId="1" applyNumberFormat="1" applyFont="1" applyFill="1" applyBorder="1" applyAlignment="1" applyProtection="1">
      <alignment horizontal="center" vertical="center"/>
    </xf>
    <xf numFmtId="164" fontId="32" fillId="0" borderId="8" xfId="1" applyNumberFormat="1" applyFont="1" applyFill="1" applyBorder="1" applyAlignment="1" applyProtection="1">
      <alignment horizontal="center" vertical="center"/>
    </xf>
    <xf numFmtId="164" fontId="32" fillId="0" borderId="11" xfId="1" applyNumberFormat="1" applyFont="1" applyFill="1" applyBorder="1" applyAlignment="1" applyProtection="1">
      <alignment horizontal="center" vertical="center"/>
    </xf>
    <xf numFmtId="164" fontId="32" fillId="0" borderId="9" xfId="1" applyNumberFormat="1" applyFont="1" applyFill="1" applyBorder="1" applyAlignment="1" applyProtection="1">
      <alignment horizontal="center" vertical="center"/>
    </xf>
    <xf numFmtId="164" fontId="32" fillId="0" borderId="12" xfId="1" applyNumberFormat="1" applyFont="1" applyFill="1" applyBorder="1" applyAlignment="1" applyProtection="1">
      <alignment horizontal="center" vertical="center"/>
    </xf>
    <xf numFmtId="165" fontId="16" fillId="0" borderId="27" xfId="0" applyNumberFormat="1" applyFont="1" applyBorder="1" applyAlignment="1" applyProtection="1">
      <alignment horizontal="left" wrapText="1"/>
    </xf>
    <xf numFmtId="165" fontId="16" fillId="0" borderId="28" xfId="0" applyNumberFormat="1" applyFont="1" applyBorder="1" applyAlignment="1" applyProtection="1">
      <alignment horizontal="left" wrapText="1"/>
    </xf>
    <xf numFmtId="165" fontId="17" fillId="4" borderId="29" xfId="0" applyNumberFormat="1" applyFont="1" applyFill="1" applyBorder="1" applyAlignment="1" applyProtection="1">
      <alignment horizontal="center" vertical="center"/>
    </xf>
    <xf numFmtId="165" fontId="17" fillId="4" borderId="30" xfId="0" applyNumberFormat="1" applyFont="1" applyFill="1" applyBorder="1" applyAlignment="1" applyProtection="1">
      <alignment horizontal="center" vertical="center"/>
    </xf>
    <xf numFmtId="165" fontId="13" fillId="0" borderId="29" xfId="0" applyNumberFormat="1" applyFont="1" applyBorder="1" applyAlignment="1" applyProtection="1">
      <alignment horizontal="center" vertical="center" wrapText="1"/>
    </xf>
    <xf numFmtId="165" fontId="13" fillId="0" borderId="31" xfId="0" applyNumberFormat="1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14" fontId="19" fillId="0" borderId="29" xfId="0" applyNumberFormat="1" applyFont="1" applyBorder="1" applyAlignment="1" applyProtection="1">
      <alignment horizontal="center"/>
      <protection locked="0"/>
    </xf>
    <xf numFmtId="14" fontId="19" fillId="0" borderId="3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B72B-C092-4149-848A-A0AC0DC3E544}">
  <sheetPr codeName="Sheet1">
    <pageSetUpPr fitToPage="1"/>
  </sheetPr>
  <dimension ref="A2:K47"/>
  <sheetViews>
    <sheetView tabSelected="1" workbookViewId="0">
      <selection activeCell="B2" sqref="B2:E2"/>
    </sheetView>
  </sheetViews>
  <sheetFormatPr defaultColWidth="9.109375" defaultRowHeight="13.8" x14ac:dyDescent="0.3"/>
  <cols>
    <col min="1" max="1" width="2.109375" style="5" customWidth="1"/>
    <col min="2" max="2" width="15.6640625" style="8" customWidth="1"/>
    <col min="3" max="3" width="13" style="9" customWidth="1"/>
    <col min="4" max="4" width="24.109375" style="5" customWidth="1"/>
    <col min="5" max="5" width="21.6640625" style="5" customWidth="1"/>
    <col min="6" max="6" width="35" style="5" customWidth="1"/>
    <col min="7" max="7" width="23.6640625" style="5" customWidth="1"/>
    <col min="8" max="8" width="21.6640625" style="6" customWidth="1"/>
    <col min="9" max="9" width="17.6640625" style="7" customWidth="1"/>
    <col min="10" max="10" width="21.6640625" style="6" customWidth="1"/>
    <col min="11" max="11" width="5.109375" style="5" customWidth="1"/>
    <col min="12" max="16384" width="9.109375" style="5"/>
  </cols>
  <sheetData>
    <row r="2" spans="1:11" ht="35.25" customHeight="1" thickBot="1" x14ac:dyDescent="0.35">
      <c r="B2" s="115" t="s">
        <v>76</v>
      </c>
      <c r="C2" s="115"/>
      <c r="D2" s="115"/>
      <c r="E2" s="115"/>
      <c r="H2" s="50"/>
      <c r="I2" s="51"/>
      <c r="J2" s="50"/>
    </row>
    <row r="3" spans="1:11" ht="29.25" customHeight="1" x14ac:dyDescent="0.45">
      <c r="B3" s="113" t="s">
        <v>59</v>
      </c>
      <c r="C3" s="113"/>
      <c r="D3" s="113"/>
      <c r="E3" s="114"/>
      <c r="F3" s="114"/>
      <c r="G3" s="114"/>
      <c r="H3" s="52" t="s">
        <v>71</v>
      </c>
      <c r="I3" s="53"/>
      <c r="J3" s="54"/>
      <c r="K3" s="49"/>
    </row>
    <row r="4" spans="1:11" ht="29.25" customHeight="1" x14ac:dyDescent="0.45">
      <c r="A4" s="77"/>
      <c r="B4" s="113" t="s">
        <v>0</v>
      </c>
      <c r="C4" s="113"/>
      <c r="D4" s="113"/>
      <c r="E4" s="114"/>
      <c r="F4" s="114"/>
      <c r="G4" s="114"/>
      <c r="H4" s="55"/>
      <c r="I4" s="56"/>
      <c r="J4" s="57"/>
      <c r="K4" s="49"/>
    </row>
    <row r="5" spans="1:11" ht="29.25" customHeight="1" x14ac:dyDescent="0.45">
      <c r="A5" s="77"/>
      <c r="B5" s="113" t="s">
        <v>1</v>
      </c>
      <c r="C5" s="113"/>
      <c r="D5" s="113"/>
      <c r="E5" s="114"/>
      <c r="F5" s="114"/>
      <c r="G5" s="114"/>
      <c r="H5" s="58" t="s">
        <v>73</v>
      </c>
      <c r="I5" s="59"/>
      <c r="J5" s="60"/>
      <c r="K5" s="49"/>
    </row>
    <row r="6" spans="1:11" ht="29.25" customHeight="1" x14ac:dyDescent="0.45">
      <c r="A6" s="77"/>
      <c r="B6" s="113" t="s">
        <v>2</v>
      </c>
      <c r="C6" s="113"/>
      <c r="D6" s="113"/>
      <c r="E6" s="114"/>
      <c r="F6" s="114"/>
      <c r="G6" s="114"/>
      <c r="H6" s="55" t="s">
        <v>72</v>
      </c>
      <c r="I6" s="56"/>
      <c r="J6" s="57"/>
      <c r="K6" s="49"/>
    </row>
    <row r="7" spans="1:11" ht="24" thickBot="1" x14ac:dyDescent="0.5">
      <c r="A7" s="77"/>
      <c r="B7" s="113" t="s">
        <v>16</v>
      </c>
      <c r="C7" s="113"/>
      <c r="D7" s="113"/>
      <c r="E7" s="114"/>
      <c r="F7" s="114"/>
      <c r="G7" s="114"/>
      <c r="H7" s="61"/>
      <c r="I7" s="62"/>
      <c r="J7" s="63"/>
    </row>
    <row r="8" spans="1:11" s="77" customFormat="1" x14ac:dyDescent="0.3">
      <c r="B8" s="75"/>
      <c r="C8" s="76"/>
      <c r="F8" s="78"/>
      <c r="G8" s="78"/>
      <c r="H8" s="50"/>
      <c r="I8" s="51"/>
      <c r="J8" s="50"/>
    </row>
    <row r="9" spans="1:11" s="77" customFormat="1" x14ac:dyDescent="0.3">
      <c r="B9" s="75"/>
      <c r="C9" s="76"/>
      <c r="H9" s="50"/>
      <c r="I9" s="51"/>
      <c r="J9" s="50"/>
    </row>
    <row r="10" spans="1:11" s="10" customFormat="1" ht="63.6" thickBot="1" x14ac:dyDescent="0.45">
      <c r="A10" s="79"/>
      <c r="B10" s="36" t="s">
        <v>3</v>
      </c>
      <c r="C10" s="37" t="s">
        <v>67</v>
      </c>
      <c r="D10" s="38" t="s">
        <v>4</v>
      </c>
      <c r="E10" s="39" t="s">
        <v>5</v>
      </c>
      <c r="F10" s="39" t="s">
        <v>53</v>
      </c>
      <c r="G10" s="39" t="s">
        <v>66</v>
      </c>
      <c r="H10" s="40" t="s">
        <v>6</v>
      </c>
      <c r="I10" s="40" t="s">
        <v>7</v>
      </c>
      <c r="J10" s="40" t="s">
        <v>8</v>
      </c>
    </row>
    <row r="11" spans="1:11" ht="30" customHeight="1" x14ac:dyDescent="0.3">
      <c r="A11" s="77"/>
      <c r="B11" s="1"/>
      <c r="C11" s="2"/>
      <c r="D11" s="3"/>
      <c r="E11" s="3"/>
      <c r="F11" s="3"/>
      <c r="G11" s="4"/>
      <c r="H11" s="13">
        <f>IFERROR(VLOOKUP(C11,'list '!$B$6:$C$24,2,FALSE)-Form!J11,0)</f>
        <v>0</v>
      </c>
      <c r="I11" s="13">
        <f>IFERROR(VLOOKUP(C11,'list '!$B$6:$D$24,3,FALSE),0)</f>
        <v>0</v>
      </c>
      <c r="J11" s="13">
        <f>IF(G11="Y",VLOOKUP($C11,'list '!$B$6:$H$25,7,FALSE),0)</f>
        <v>0</v>
      </c>
    </row>
    <row r="12" spans="1:11" ht="30" customHeight="1" x14ac:dyDescent="0.3">
      <c r="A12" s="77"/>
      <c r="B12" s="1"/>
      <c r="C12" s="2"/>
      <c r="D12" s="3"/>
      <c r="E12" s="3"/>
      <c r="F12" s="3"/>
      <c r="G12" s="4"/>
      <c r="H12" s="13">
        <f>IFERROR(VLOOKUP(C12,'list '!$B$6:$C$24,2,FALSE)-Form!J12,0)</f>
        <v>0</v>
      </c>
      <c r="I12" s="13">
        <f>IFERROR(VLOOKUP(C12,'list '!$B$6:$D$24,3,FALSE),0)</f>
        <v>0</v>
      </c>
      <c r="J12" s="13">
        <f>IF(G12="Y",VLOOKUP($C12,'list '!$B$6:$H$25,7,FALSE),0)</f>
        <v>0</v>
      </c>
    </row>
    <row r="13" spans="1:11" ht="30" customHeight="1" x14ac:dyDescent="0.3">
      <c r="A13" s="77"/>
      <c r="B13" s="1"/>
      <c r="C13" s="2"/>
      <c r="D13" s="3"/>
      <c r="E13" s="3"/>
      <c r="F13" s="3"/>
      <c r="G13" s="4"/>
      <c r="H13" s="13">
        <f>IFERROR(VLOOKUP(C13,'list '!$B$6:$C$24,2,FALSE)-Form!J13,0)</f>
        <v>0</v>
      </c>
      <c r="I13" s="13">
        <f>IFERROR(VLOOKUP(C13,'list '!$B$6:$D$24,3,FALSE),0)</f>
        <v>0</v>
      </c>
      <c r="J13" s="13">
        <f>IF(G13="Y",VLOOKUP($C13,'list '!$B$6:$H$25,7,FALSE),0)</f>
        <v>0</v>
      </c>
    </row>
    <row r="14" spans="1:11" ht="30" customHeight="1" x14ac:dyDescent="0.3">
      <c r="A14" s="77"/>
      <c r="B14" s="1"/>
      <c r="C14" s="2"/>
      <c r="D14" s="3"/>
      <c r="E14" s="3"/>
      <c r="F14" s="3"/>
      <c r="G14" s="4"/>
      <c r="H14" s="13">
        <f>IFERROR(VLOOKUP(C14,'list '!$B$6:$C$24,2,FALSE)-Form!J14,0)</f>
        <v>0</v>
      </c>
      <c r="I14" s="13">
        <f>IFERROR(VLOOKUP(C14,'list '!$B$6:$D$24,3,FALSE),0)</f>
        <v>0</v>
      </c>
      <c r="J14" s="13">
        <f>IF(G14="Y",VLOOKUP($C14,'list '!$B$6:$H$25,7,FALSE),0)</f>
        <v>0</v>
      </c>
    </row>
    <row r="15" spans="1:11" ht="30" customHeight="1" x14ac:dyDescent="0.3">
      <c r="A15" s="77"/>
      <c r="B15" s="1"/>
      <c r="C15" s="2"/>
      <c r="D15" s="3"/>
      <c r="E15" s="3"/>
      <c r="F15" s="3"/>
      <c r="G15" s="4"/>
      <c r="H15" s="13">
        <f>IFERROR(VLOOKUP(C15,'list '!$B$6:$C$24,2,FALSE)-Form!J15,0)</f>
        <v>0</v>
      </c>
      <c r="I15" s="13">
        <f>IFERROR(VLOOKUP(C15,'list '!$B$6:$D$24,3,FALSE),0)</f>
        <v>0</v>
      </c>
      <c r="J15" s="13">
        <f>IF(G15="Y",VLOOKUP($C15,'list '!$B$6:$H$25,7,FALSE),0)</f>
        <v>0</v>
      </c>
    </row>
    <row r="16" spans="1:11" ht="30" customHeight="1" x14ac:dyDescent="0.3">
      <c r="A16" s="77"/>
      <c r="B16" s="1"/>
      <c r="C16" s="2"/>
      <c r="D16" s="3"/>
      <c r="E16" s="3"/>
      <c r="F16" s="3"/>
      <c r="G16" s="4"/>
      <c r="H16" s="13">
        <f>IFERROR(VLOOKUP(C16,'list '!$B$6:$C$24,2,FALSE)-Form!J16,0)</f>
        <v>0</v>
      </c>
      <c r="I16" s="13">
        <f>IFERROR(VLOOKUP(C16,'list '!$B$6:$D$24,3,FALSE),0)</f>
        <v>0</v>
      </c>
      <c r="J16" s="13">
        <f>IF(G16="Y",VLOOKUP($C16,'list '!$B$6:$H$25,7,FALSE),0)</f>
        <v>0</v>
      </c>
    </row>
    <row r="17" spans="1:10" ht="30" customHeight="1" x14ac:dyDescent="0.3">
      <c r="A17" s="77"/>
      <c r="B17" s="1"/>
      <c r="C17" s="2"/>
      <c r="D17" s="3"/>
      <c r="E17" s="3"/>
      <c r="F17" s="3"/>
      <c r="G17" s="4"/>
      <c r="H17" s="13">
        <f>IFERROR(VLOOKUP(C17,'list '!$B$6:$C$24,2,FALSE)-Form!J17,0)</f>
        <v>0</v>
      </c>
      <c r="I17" s="13">
        <f>IFERROR(VLOOKUP(C17,'list '!$B$6:$D$24,3,FALSE),0)</f>
        <v>0</v>
      </c>
      <c r="J17" s="13">
        <f>IF(G17="Y",VLOOKUP($C17,'list '!$B$6:$H$25,7,FALSE),0)</f>
        <v>0</v>
      </c>
    </row>
    <row r="18" spans="1:10" ht="30" customHeight="1" x14ac:dyDescent="0.3">
      <c r="A18" s="77"/>
      <c r="B18" s="1"/>
      <c r="C18" s="2"/>
      <c r="D18" s="3"/>
      <c r="E18" s="3"/>
      <c r="F18" s="3"/>
      <c r="G18" s="4"/>
      <c r="H18" s="13">
        <f>IFERROR(VLOOKUP(C18,'list '!$B$6:$C$24,2,FALSE)-Form!J18,0)</f>
        <v>0</v>
      </c>
      <c r="I18" s="13">
        <f>IFERROR(VLOOKUP(C18,'list '!$B$6:$D$24,3,FALSE),0)</f>
        <v>0</v>
      </c>
      <c r="J18" s="13">
        <f>IF(G18="Y",VLOOKUP($C18,'list '!$B$6:$H$25,7,FALSE),0)</f>
        <v>0</v>
      </c>
    </row>
    <row r="19" spans="1:10" ht="30" customHeight="1" x14ac:dyDescent="0.3">
      <c r="A19" s="77"/>
      <c r="B19" s="1"/>
      <c r="C19" s="2"/>
      <c r="D19" s="3"/>
      <c r="E19" s="3"/>
      <c r="F19" s="3"/>
      <c r="G19" s="4"/>
      <c r="H19" s="13">
        <f>IFERROR(VLOOKUP(C19,'list '!$B$6:$C$24,2,FALSE)-Form!J19,0)</f>
        <v>0</v>
      </c>
      <c r="I19" s="13">
        <f>IFERROR(VLOOKUP(C19,'list '!$B$6:$D$24,3,FALSE),0)</f>
        <v>0</v>
      </c>
      <c r="J19" s="13">
        <f>IF(G19="Y",VLOOKUP($C19,'list '!$B$6:$H$25,7,FALSE),0)</f>
        <v>0</v>
      </c>
    </row>
    <row r="20" spans="1:10" ht="30" customHeight="1" x14ac:dyDescent="0.3">
      <c r="A20" s="77"/>
      <c r="B20" s="1"/>
      <c r="C20" s="2"/>
      <c r="D20" s="3"/>
      <c r="E20" s="3"/>
      <c r="F20" s="3"/>
      <c r="G20" s="4"/>
      <c r="H20" s="13">
        <f>IFERROR(VLOOKUP(C20,'list '!$B$6:$C$24,2,FALSE)-Form!J20,0)</f>
        <v>0</v>
      </c>
      <c r="I20" s="13">
        <f>IFERROR(VLOOKUP(C20,'list '!$B$6:$D$24,3,FALSE),0)</f>
        <v>0</v>
      </c>
      <c r="J20" s="13">
        <f>IF(G20="Y",VLOOKUP($C20,'list '!$B$6:$H$25,7,FALSE),0)</f>
        <v>0</v>
      </c>
    </row>
    <row r="21" spans="1:10" ht="30" customHeight="1" x14ac:dyDescent="0.3">
      <c r="A21" s="77"/>
      <c r="B21" s="1"/>
      <c r="C21" s="2"/>
      <c r="D21" s="3"/>
      <c r="E21" s="3"/>
      <c r="F21" s="3"/>
      <c r="G21" s="4"/>
      <c r="H21" s="13">
        <f>IFERROR(VLOOKUP(C21,'list '!$B$6:$C$24,2,FALSE)-Form!J21,0)</f>
        <v>0</v>
      </c>
      <c r="I21" s="13">
        <f>IFERROR(VLOOKUP(C21,'list '!$B$6:$D$24,3,FALSE),0)</f>
        <v>0</v>
      </c>
      <c r="J21" s="13">
        <f>IF(G21="Y",VLOOKUP($C21,'list '!$B$6:$H$25,7,FALSE),0)</f>
        <v>0</v>
      </c>
    </row>
    <row r="22" spans="1:10" ht="30" customHeight="1" x14ac:dyDescent="0.3">
      <c r="A22" s="77"/>
      <c r="B22" s="1"/>
      <c r="C22" s="2"/>
      <c r="D22" s="3"/>
      <c r="E22" s="3"/>
      <c r="F22" s="3"/>
      <c r="G22" s="4"/>
      <c r="H22" s="13">
        <f>IFERROR(VLOOKUP(C22,'list '!$B$6:$C$24,2,FALSE)-Form!J22,0)</f>
        <v>0</v>
      </c>
      <c r="I22" s="13">
        <f>IFERROR(VLOOKUP(C22,'list '!$B$6:$D$24,3,FALSE),0)</f>
        <v>0</v>
      </c>
      <c r="J22" s="13">
        <f>IF(G22="Y",VLOOKUP($C22,'list '!$B$6:$H$25,7,FALSE),0)</f>
        <v>0</v>
      </c>
    </row>
    <row r="23" spans="1:10" ht="30" customHeight="1" x14ac:dyDescent="0.3">
      <c r="A23" s="77"/>
      <c r="B23" s="1"/>
      <c r="C23" s="2"/>
      <c r="D23" s="3"/>
      <c r="E23" s="3"/>
      <c r="F23" s="3"/>
      <c r="G23" s="4"/>
      <c r="H23" s="13">
        <f>IFERROR(VLOOKUP(C23,'list '!$B$6:$C$24,2,FALSE)-Form!J23,0)</f>
        <v>0</v>
      </c>
      <c r="I23" s="13">
        <f>IFERROR(VLOOKUP(C23,'list '!$B$6:$D$24,3,FALSE),0)</f>
        <v>0</v>
      </c>
      <c r="J23" s="13">
        <f>IF(G23="Y",VLOOKUP($C23,'list '!$B$6:$H$25,7,FALSE),0)</f>
        <v>0</v>
      </c>
    </row>
    <row r="24" spans="1:10" ht="30" customHeight="1" x14ac:dyDescent="0.3">
      <c r="A24" s="77"/>
      <c r="B24" s="1"/>
      <c r="C24" s="2"/>
      <c r="D24" s="3"/>
      <c r="E24" s="3"/>
      <c r="F24" s="3"/>
      <c r="G24" s="4"/>
      <c r="H24" s="13">
        <f>IFERROR(VLOOKUP(C24,'list '!$B$6:$C$24,2,FALSE)-Form!J24,0)</f>
        <v>0</v>
      </c>
      <c r="I24" s="13">
        <f>IFERROR(VLOOKUP(C24,'list '!$B$6:$D$24,3,FALSE),0)</f>
        <v>0</v>
      </c>
      <c r="J24" s="13">
        <f>IF(G24="Y",VLOOKUP($C24,'list '!$B$6:$H$25,7,FALSE),0)</f>
        <v>0</v>
      </c>
    </row>
    <row r="25" spans="1:10" ht="30" customHeight="1" x14ac:dyDescent="0.3">
      <c r="A25" s="77"/>
      <c r="B25" s="1"/>
      <c r="C25" s="2"/>
      <c r="D25" s="3"/>
      <c r="E25" s="3"/>
      <c r="F25" s="3"/>
      <c r="G25" s="4"/>
      <c r="H25" s="13">
        <f>IFERROR(VLOOKUP(C25,'list '!$B$6:$C$24,2,FALSE)-Form!J25,0)</f>
        <v>0</v>
      </c>
      <c r="I25" s="13">
        <f>IFERROR(VLOOKUP(C25,'list '!$B$6:$D$24,3,FALSE),0)</f>
        <v>0</v>
      </c>
      <c r="J25" s="13">
        <f>IF(G25="Y",VLOOKUP($C25,'list '!$B$6:$H$25,7,FALSE),0)</f>
        <v>0</v>
      </c>
    </row>
    <row r="26" spans="1:10" ht="30" customHeight="1" x14ac:dyDescent="0.3">
      <c r="A26" s="77"/>
      <c r="B26" s="1"/>
      <c r="C26" s="2"/>
      <c r="D26" s="3"/>
      <c r="E26" s="3"/>
      <c r="F26" s="3"/>
      <c r="G26" s="4"/>
      <c r="H26" s="13">
        <f>IFERROR(VLOOKUP(C26,'list '!$B$6:$C$24,2,FALSE)-Form!J26,0)</f>
        <v>0</v>
      </c>
      <c r="I26" s="13">
        <f>IFERROR(VLOOKUP(C26,'list '!$B$6:$D$24,3,FALSE),0)</f>
        <v>0</v>
      </c>
      <c r="J26" s="13">
        <f>IF(G26="Y",VLOOKUP($C26,'list '!$B$6:$H$25,7,FALSE),0)</f>
        <v>0</v>
      </c>
    </row>
    <row r="27" spans="1:10" ht="30" customHeight="1" x14ac:dyDescent="0.3">
      <c r="A27" s="77"/>
      <c r="B27" s="1"/>
      <c r="C27" s="2"/>
      <c r="D27" s="3"/>
      <c r="E27" s="3"/>
      <c r="F27" s="3"/>
      <c r="G27" s="4"/>
      <c r="H27" s="13">
        <f>IFERROR(VLOOKUP(C27,'list '!$B$6:$C$24,2,FALSE)-Form!J27,0)</f>
        <v>0</v>
      </c>
      <c r="I27" s="13">
        <f>IFERROR(VLOOKUP(C27,'list '!$B$6:$D$24,3,FALSE),0)</f>
        <v>0</v>
      </c>
      <c r="J27" s="13">
        <f>IF(G27="Y",VLOOKUP($C27,'list '!$B$6:$H$25,7,FALSE),0)</f>
        <v>0</v>
      </c>
    </row>
    <row r="28" spans="1:10" ht="30" customHeight="1" x14ac:dyDescent="0.3">
      <c r="A28" s="77"/>
      <c r="B28" s="1"/>
      <c r="C28" s="2"/>
      <c r="D28" s="3"/>
      <c r="E28" s="3"/>
      <c r="F28" s="3"/>
      <c r="G28" s="4"/>
      <c r="H28" s="13">
        <f>IFERROR(VLOOKUP(C28,'list '!$B$6:$C$24,2,FALSE)-Form!J28,0)</f>
        <v>0</v>
      </c>
      <c r="I28" s="13">
        <f>IFERROR(VLOOKUP(C28,'list '!$B$6:$D$24,3,FALSE),0)</f>
        <v>0</v>
      </c>
      <c r="J28" s="13">
        <f>IF(G28="Y",VLOOKUP($C28,'list '!$B$6:$H$25,7,FALSE),0)</f>
        <v>0</v>
      </c>
    </row>
    <row r="29" spans="1:10" ht="30" customHeight="1" x14ac:dyDescent="0.3">
      <c r="A29" s="77"/>
      <c r="B29" s="1"/>
      <c r="C29" s="2"/>
      <c r="D29" s="3"/>
      <c r="E29" s="3"/>
      <c r="F29" s="3"/>
      <c r="G29" s="4"/>
      <c r="H29" s="13">
        <f>IFERROR(VLOOKUP(C29,'list '!$B$6:$C$24,2,FALSE)-Form!J29,0)</f>
        <v>0</v>
      </c>
      <c r="I29" s="13">
        <f>IFERROR(VLOOKUP(C29,'list '!$B$6:$D$24,3,FALSE),0)</f>
        <v>0</v>
      </c>
      <c r="J29" s="13">
        <f>IF(G29="Y",VLOOKUP($C29,'list '!$B$6:$H$25,7,FALSE),0)</f>
        <v>0</v>
      </c>
    </row>
    <row r="30" spans="1:10" ht="30" customHeight="1" thickBot="1" x14ac:dyDescent="0.35">
      <c r="A30" s="77"/>
      <c r="B30" s="1"/>
      <c r="C30" s="2"/>
      <c r="D30" s="3"/>
      <c r="E30" s="3"/>
      <c r="F30" s="3"/>
      <c r="G30" s="4"/>
      <c r="H30" s="13">
        <f>IFERROR(VLOOKUP(C30,'list '!$B$6:$C$24,2,FALSE)-Form!J30,0)</f>
        <v>0</v>
      </c>
      <c r="I30" s="13">
        <f>IFERROR(VLOOKUP(C30,'list '!$B$6:$D$24,3,FALSE),0)</f>
        <v>0</v>
      </c>
      <c r="J30" s="13">
        <f>IF(G30="Y",VLOOKUP($C30,'list '!$B$6:$H$25,7,FALSE),0)</f>
        <v>0</v>
      </c>
    </row>
    <row r="31" spans="1:10" ht="26.1" customHeight="1" x14ac:dyDescent="0.3">
      <c r="A31" s="77"/>
      <c r="B31" s="83"/>
      <c r="C31" s="84"/>
      <c r="D31" s="85"/>
      <c r="E31" s="86"/>
      <c r="F31" s="87"/>
      <c r="G31" s="87"/>
      <c r="H31" s="96">
        <f>SUM(H11:H30)</f>
        <v>0</v>
      </c>
      <c r="I31" s="99">
        <f>SUM(I11:I30)</f>
        <v>0</v>
      </c>
      <c r="J31" s="101">
        <f>SUM(J11:J30)</f>
        <v>0</v>
      </c>
    </row>
    <row r="32" spans="1:10" ht="15" customHeight="1" x14ac:dyDescent="0.3">
      <c r="A32" s="77"/>
      <c r="B32" s="88"/>
      <c r="C32" s="89"/>
      <c r="D32" s="86"/>
      <c r="E32" s="86"/>
      <c r="F32" s="77"/>
      <c r="G32" s="77"/>
      <c r="H32" s="97"/>
      <c r="I32" s="100"/>
      <c r="J32" s="102"/>
    </row>
    <row r="33" spans="1:11" ht="24.9" customHeight="1" thickBot="1" x14ac:dyDescent="0.35">
      <c r="A33" s="77"/>
      <c r="B33" s="41" t="s">
        <v>10</v>
      </c>
      <c r="C33" s="42"/>
      <c r="D33" s="43"/>
      <c r="E33" s="43"/>
      <c r="F33" s="90"/>
      <c r="G33" s="91"/>
      <c r="H33" s="98"/>
      <c r="I33" s="14"/>
      <c r="J33" s="14"/>
    </row>
    <row r="34" spans="1:11" ht="35.1" customHeight="1" thickBot="1" x14ac:dyDescent="0.5">
      <c r="A34" s="77"/>
      <c r="B34" s="103" t="s">
        <v>68</v>
      </c>
      <c r="C34" s="104"/>
      <c r="D34" s="104"/>
      <c r="E34" s="104"/>
      <c r="F34" s="92"/>
      <c r="G34" s="93"/>
      <c r="H34" s="66" t="s">
        <v>74</v>
      </c>
      <c r="I34" s="44"/>
      <c r="J34" s="45"/>
      <c r="K34" s="46"/>
    </row>
    <row r="35" spans="1:11" s="77" customFormat="1" ht="18" customHeight="1" thickBot="1" x14ac:dyDescent="0.5">
      <c r="B35" s="105" t="s">
        <v>11</v>
      </c>
      <c r="C35" s="106"/>
      <c r="D35" s="64"/>
      <c r="E35" s="65"/>
      <c r="F35" s="72" t="s">
        <v>12</v>
      </c>
      <c r="G35" s="74"/>
      <c r="H35" s="80"/>
      <c r="I35" s="81" t="s">
        <v>75</v>
      </c>
      <c r="J35" s="47"/>
      <c r="K35" s="82"/>
    </row>
    <row r="36" spans="1:11" ht="51.9" customHeight="1" thickBot="1" x14ac:dyDescent="0.45">
      <c r="A36" s="77"/>
      <c r="B36" s="107" t="s">
        <v>13</v>
      </c>
      <c r="C36" s="108"/>
      <c r="D36" s="109"/>
      <c r="E36" s="110"/>
      <c r="F36" s="73" t="s">
        <v>14</v>
      </c>
      <c r="G36" s="71"/>
      <c r="H36" s="47"/>
      <c r="I36" s="69" t="s">
        <v>69</v>
      </c>
      <c r="J36" s="47"/>
      <c r="K36" s="67"/>
    </row>
    <row r="37" spans="1:11" ht="45" customHeight="1" thickBot="1" x14ac:dyDescent="0.45">
      <c r="A37" s="77"/>
      <c r="B37" s="94" t="s">
        <v>3</v>
      </c>
      <c r="C37" s="95"/>
      <c r="D37" s="111"/>
      <c r="E37" s="112"/>
      <c r="F37" s="73" t="s">
        <v>15</v>
      </c>
      <c r="G37" s="71"/>
      <c r="H37" s="48"/>
      <c r="I37" s="70" t="s">
        <v>70</v>
      </c>
      <c r="J37" s="48"/>
      <c r="K37" s="68"/>
    </row>
    <row r="38" spans="1:11" ht="15.9" customHeight="1" x14ac:dyDescent="0.35">
      <c r="A38" s="77"/>
      <c r="B38" s="11"/>
      <c r="J38" s="12"/>
    </row>
    <row r="39" spans="1:11" x14ac:dyDescent="0.3">
      <c r="A39" s="77"/>
    </row>
    <row r="40" spans="1:11" x14ac:dyDescent="0.3">
      <c r="A40" s="77"/>
    </row>
    <row r="41" spans="1:11" x14ac:dyDescent="0.3">
      <c r="A41" s="77"/>
    </row>
    <row r="42" spans="1:11" x14ac:dyDescent="0.3">
      <c r="A42" s="77"/>
    </row>
    <row r="43" spans="1:11" x14ac:dyDescent="0.3">
      <c r="A43" s="77"/>
    </row>
    <row r="44" spans="1:11" x14ac:dyDescent="0.3">
      <c r="A44" s="77"/>
    </row>
    <row r="45" spans="1:11" x14ac:dyDescent="0.3">
      <c r="A45" s="77"/>
    </row>
    <row r="46" spans="1:11" x14ac:dyDescent="0.3">
      <c r="A46" s="77"/>
    </row>
    <row r="47" spans="1:11" x14ac:dyDescent="0.3">
      <c r="A47" s="77"/>
    </row>
  </sheetData>
  <sheetProtection selectLockedCells="1"/>
  <mergeCells count="20">
    <mergeCell ref="B4:D4"/>
    <mergeCell ref="E4:G4"/>
    <mergeCell ref="B2:E2"/>
    <mergeCell ref="B3:D3"/>
    <mergeCell ref="E3:G3"/>
    <mergeCell ref="B5:D5"/>
    <mergeCell ref="E5:G5"/>
    <mergeCell ref="B6:D6"/>
    <mergeCell ref="E6:G6"/>
    <mergeCell ref="B7:D7"/>
    <mergeCell ref="E7:G7"/>
    <mergeCell ref="B37:C37"/>
    <mergeCell ref="H31:H33"/>
    <mergeCell ref="I31:I32"/>
    <mergeCell ref="J31:J32"/>
    <mergeCell ref="B34:E34"/>
    <mergeCell ref="B35:C35"/>
    <mergeCell ref="B36:C36"/>
    <mergeCell ref="D36:E36"/>
    <mergeCell ref="D37:E37"/>
  </mergeCells>
  <dataValidations xWindow="202" yWindow="581" count="5">
    <dataValidation allowBlank="1" showInputMessage="1" showErrorMessage="1" prompt="Where the fee applies to a crematorium and where this form relates to more than one church, please specify which church this fee applies to." sqref="E11:E30" xr:uid="{8193FD9F-3E0C-4A36-8649-313ED4430DA6}"/>
    <dataValidation type="list" allowBlank="1" showInputMessage="1" showErrorMessage="1" error="That code is invalid, please try again." promptTitle="FEE CODE " prompt="Please type in or select a code from this list._x000a_" sqref="C11:C30" xr:uid="{3F75BE9D-D24F-4421-819E-BC856B0411DD}">
      <formula1>Code</formula1>
    </dataValidation>
    <dataValidation type="date" allowBlank="1" showInputMessage="1" showErrorMessage="1" promptTitle="DATE" prompt="Please input date service took place " sqref="B11:B30" xr:uid="{D57F515C-9CF4-438B-A998-6563AAF8ED9E}">
      <formula1>1</formula1>
      <formula2>47848</formula2>
    </dataValidation>
    <dataValidation allowBlank="1" showInputMessage="1" showErrorMessage="1" promptTitle="Name " prompt="family surname  service relates to " sqref="D11:D30" xr:uid="{BBBE833D-61E9-44DD-87CE-B254FDDFEFFE}"/>
    <dataValidation allowBlank="1" showInputMessage="1" showErrorMessage="1" promptTitle="Officiant " prompt="Name of Officiating Minister " sqref="F11:F30" xr:uid="{B2997822-1719-49F8-8E47-1B55D58D9E64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02" yWindow="581" count="1">
        <x14:dataValidation type="list" allowBlank="1" showInputMessage="1" showErrorMessage="1" error="Please type in or select Y or N." prompt="Please type or select Y or N" xr:uid="{A46CFBCF-ED8D-486C-9F39-76BE4FFDD133}">
          <x14:formula1>
            <xm:f>'list '!$H$3:$H$4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40AC-7E1E-46DE-8EF3-63AD4C7EFED8}">
  <sheetPr codeName="Sheet2"/>
  <dimension ref="A1:I24"/>
  <sheetViews>
    <sheetView workbookViewId="0">
      <selection activeCell="G6" sqref="G6"/>
    </sheetView>
  </sheetViews>
  <sheetFormatPr defaultColWidth="9.109375" defaultRowHeight="14.4" x14ac:dyDescent="0.3"/>
  <cols>
    <col min="1" max="1" width="76" style="16" bestFit="1" customWidth="1"/>
    <col min="2" max="5" width="9.109375" style="16"/>
    <col min="6" max="6" width="6" style="16" customWidth="1"/>
    <col min="7" max="7" width="13.33203125" style="16" customWidth="1"/>
    <col min="8" max="8" width="17.33203125" style="16" bestFit="1" customWidth="1"/>
    <col min="9" max="16384" width="9.109375" style="16"/>
  </cols>
  <sheetData>
    <row r="1" spans="1:9" x14ac:dyDescent="0.3">
      <c r="A1" s="15" t="s">
        <v>77</v>
      </c>
      <c r="G1" s="17"/>
      <c r="H1" s="17"/>
    </row>
    <row r="2" spans="1:9" x14ac:dyDescent="0.3">
      <c r="C2" s="18"/>
      <c r="D2" s="18"/>
      <c r="E2" s="18"/>
      <c r="G2" s="17"/>
      <c r="H2" s="19" t="s">
        <v>54</v>
      </c>
    </row>
    <row r="3" spans="1:9" x14ac:dyDescent="0.3">
      <c r="C3" s="18"/>
      <c r="D3" s="18"/>
      <c r="E3" s="18"/>
      <c r="G3" s="17"/>
      <c r="H3" s="19" t="s">
        <v>17</v>
      </c>
    </row>
    <row r="4" spans="1:9" x14ac:dyDescent="0.3">
      <c r="C4" s="18"/>
      <c r="D4" s="18"/>
      <c r="E4" s="18"/>
      <c r="G4" s="17"/>
      <c r="H4" s="19" t="s">
        <v>18</v>
      </c>
    </row>
    <row r="5" spans="1:9" x14ac:dyDescent="0.3">
      <c r="A5" s="15" t="s">
        <v>58</v>
      </c>
      <c r="B5" s="20" t="s">
        <v>19</v>
      </c>
      <c r="C5" s="20" t="s">
        <v>20</v>
      </c>
      <c r="D5" s="20" t="s">
        <v>21</v>
      </c>
      <c r="E5" s="20" t="s">
        <v>56</v>
      </c>
      <c r="G5" s="20" t="s">
        <v>20</v>
      </c>
      <c r="H5" s="21" t="s">
        <v>55</v>
      </c>
      <c r="I5" s="21" t="s">
        <v>57</v>
      </c>
    </row>
    <row r="6" spans="1:9" x14ac:dyDescent="0.3">
      <c r="A6" s="16" t="s">
        <v>22</v>
      </c>
      <c r="B6" s="22" t="s">
        <v>9</v>
      </c>
      <c r="C6" s="23">
        <v>240</v>
      </c>
      <c r="D6" s="24">
        <v>288</v>
      </c>
      <c r="E6" s="25">
        <f>C6+D6</f>
        <v>528</v>
      </c>
      <c r="F6" s="26" t="s">
        <v>23</v>
      </c>
      <c r="G6" s="27">
        <f t="shared" ref="G6:G19" si="0">C6*20%</f>
        <v>48</v>
      </c>
      <c r="H6" s="28">
        <f t="shared" ref="H6:H19" si="1">C6*80%</f>
        <v>192</v>
      </c>
      <c r="I6" s="29">
        <f>G6+H6</f>
        <v>240</v>
      </c>
    </row>
    <row r="7" spans="1:9" x14ac:dyDescent="0.3">
      <c r="A7" s="16" t="s">
        <v>24</v>
      </c>
      <c r="B7" s="30" t="s">
        <v>25</v>
      </c>
      <c r="C7" s="31">
        <v>124</v>
      </c>
      <c r="D7" s="32">
        <v>104</v>
      </c>
      <c r="E7" s="25">
        <f t="shared" ref="E7:E24" si="2">C7+D7</f>
        <v>228</v>
      </c>
      <c r="F7" s="26" t="s">
        <v>23</v>
      </c>
      <c r="G7" s="27">
        <f t="shared" si="0"/>
        <v>24.8</v>
      </c>
      <c r="H7" s="28">
        <f t="shared" si="1"/>
        <v>99.2</v>
      </c>
      <c r="I7" s="29">
        <f t="shared" ref="I7:I23" si="3">G7+H7</f>
        <v>124</v>
      </c>
    </row>
    <row r="8" spans="1:9" x14ac:dyDescent="0.3">
      <c r="A8" s="16" t="s">
        <v>26</v>
      </c>
      <c r="B8" s="30" t="s">
        <v>27</v>
      </c>
      <c r="C8" s="31">
        <v>124</v>
      </c>
      <c r="D8" s="32">
        <v>348</v>
      </c>
      <c r="E8" s="25">
        <f t="shared" si="2"/>
        <v>472</v>
      </c>
      <c r="F8" s="26"/>
      <c r="G8" s="27">
        <f t="shared" si="0"/>
        <v>24.8</v>
      </c>
      <c r="H8" s="28">
        <f t="shared" si="1"/>
        <v>99.2</v>
      </c>
      <c r="I8" s="29">
        <f t="shared" si="3"/>
        <v>124</v>
      </c>
    </row>
    <row r="9" spans="1:9" ht="28.8" x14ac:dyDescent="0.3">
      <c r="A9" s="33" t="s">
        <v>28</v>
      </c>
      <c r="B9" s="30" t="s">
        <v>61</v>
      </c>
      <c r="C9" s="31">
        <v>124</v>
      </c>
      <c r="D9" s="32">
        <v>141</v>
      </c>
      <c r="E9" s="25">
        <f t="shared" si="2"/>
        <v>265</v>
      </c>
      <c r="F9" s="26"/>
      <c r="G9" s="27">
        <f t="shared" si="0"/>
        <v>24.8</v>
      </c>
      <c r="H9" s="28">
        <f t="shared" si="1"/>
        <v>99.2</v>
      </c>
      <c r="I9" s="29">
        <f t="shared" si="3"/>
        <v>124</v>
      </c>
    </row>
    <row r="10" spans="1:9" x14ac:dyDescent="0.3">
      <c r="A10" s="33" t="s">
        <v>29</v>
      </c>
      <c r="B10" s="30" t="s">
        <v>30</v>
      </c>
      <c r="C10" s="31">
        <v>17</v>
      </c>
      <c r="D10" s="32">
        <v>348</v>
      </c>
      <c r="E10" s="25">
        <f t="shared" si="2"/>
        <v>365</v>
      </c>
      <c r="F10" s="26" t="s">
        <v>23</v>
      </c>
      <c r="G10" s="27">
        <f t="shared" si="0"/>
        <v>3.4000000000000004</v>
      </c>
      <c r="H10" s="28">
        <f t="shared" si="1"/>
        <v>13.600000000000001</v>
      </c>
      <c r="I10" s="29">
        <f t="shared" si="3"/>
        <v>17</v>
      </c>
    </row>
    <row r="11" spans="1:9" ht="28.8" x14ac:dyDescent="0.3">
      <c r="A11" s="33" t="s">
        <v>31</v>
      </c>
      <c r="B11" s="30" t="s">
        <v>62</v>
      </c>
      <c r="C11" s="31">
        <v>17</v>
      </c>
      <c r="D11" s="32">
        <v>141</v>
      </c>
      <c r="E11" s="25">
        <f t="shared" si="2"/>
        <v>158</v>
      </c>
      <c r="F11" s="26" t="s">
        <v>23</v>
      </c>
      <c r="G11" s="27">
        <f t="shared" si="0"/>
        <v>3.4000000000000004</v>
      </c>
      <c r="H11" s="28">
        <f t="shared" si="1"/>
        <v>13.600000000000001</v>
      </c>
      <c r="I11" s="29">
        <f t="shared" si="3"/>
        <v>17</v>
      </c>
    </row>
    <row r="12" spans="1:9" ht="28.8" x14ac:dyDescent="0.3">
      <c r="A12" s="33" t="s">
        <v>60</v>
      </c>
      <c r="B12" s="30" t="s">
        <v>32</v>
      </c>
      <c r="C12" s="31">
        <v>33</v>
      </c>
      <c r="D12" s="32">
        <v>0</v>
      </c>
      <c r="E12" s="25">
        <f t="shared" si="2"/>
        <v>33</v>
      </c>
      <c r="F12" s="26"/>
      <c r="G12" s="27">
        <f t="shared" si="0"/>
        <v>6.6000000000000005</v>
      </c>
      <c r="H12" s="28">
        <f t="shared" si="1"/>
        <v>26.400000000000002</v>
      </c>
      <c r="I12" s="29">
        <f t="shared" si="3"/>
        <v>33</v>
      </c>
    </row>
    <row r="13" spans="1:9" x14ac:dyDescent="0.3">
      <c r="A13" s="16" t="s">
        <v>34</v>
      </c>
      <c r="B13" s="30" t="s">
        <v>35</v>
      </c>
      <c r="C13" s="31">
        <v>49</v>
      </c>
      <c r="D13" s="32">
        <v>348</v>
      </c>
      <c r="E13" s="25">
        <f t="shared" si="2"/>
        <v>397</v>
      </c>
      <c r="F13" s="26" t="s">
        <v>23</v>
      </c>
      <c r="G13" s="27">
        <f t="shared" si="0"/>
        <v>9.8000000000000007</v>
      </c>
      <c r="H13" s="28">
        <f t="shared" si="1"/>
        <v>39.200000000000003</v>
      </c>
      <c r="I13" s="29">
        <f t="shared" si="3"/>
        <v>49</v>
      </c>
    </row>
    <row r="14" spans="1:9" ht="28.8" x14ac:dyDescent="0.3">
      <c r="A14" s="33" t="s">
        <v>36</v>
      </c>
      <c r="B14" s="30" t="s">
        <v>63</v>
      </c>
      <c r="C14" s="31">
        <v>49</v>
      </c>
      <c r="D14" s="32">
        <v>141</v>
      </c>
      <c r="E14" s="25">
        <f t="shared" si="2"/>
        <v>190</v>
      </c>
      <c r="F14" s="26" t="s">
        <v>23</v>
      </c>
      <c r="G14" s="27">
        <f t="shared" si="0"/>
        <v>9.8000000000000007</v>
      </c>
      <c r="H14" s="28">
        <f t="shared" si="1"/>
        <v>39.200000000000003</v>
      </c>
      <c r="I14" s="29">
        <f t="shared" si="3"/>
        <v>49</v>
      </c>
    </row>
    <row r="15" spans="1:9" ht="28.2" x14ac:dyDescent="0.3">
      <c r="A15" s="33" t="s">
        <v>37</v>
      </c>
      <c r="B15" s="30" t="s">
        <v>65</v>
      </c>
      <c r="C15" s="31">
        <v>64</v>
      </c>
      <c r="D15" s="32">
        <v>18</v>
      </c>
      <c r="E15" s="25">
        <f t="shared" si="2"/>
        <v>82</v>
      </c>
      <c r="F15" s="26"/>
      <c r="G15" s="27">
        <f t="shared" si="0"/>
        <v>12.8</v>
      </c>
      <c r="H15" s="28">
        <f t="shared" si="1"/>
        <v>51.2</v>
      </c>
      <c r="I15" s="29">
        <f t="shared" si="3"/>
        <v>64</v>
      </c>
    </row>
    <row r="16" spans="1:9" x14ac:dyDescent="0.3">
      <c r="A16" s="16" t="s">
        <v>38</v>
      </c>
      <c r="B16" s="30" t="s">
        <v>39</v>
      </c>
      <c r="C16" s="31">
        <v>49</v>
      </c>
      <c r="D16" s="32">
        <v>348</v>
      </c>
      <c r="E16" s="25">
        <f t="shared" si="2"/>
        <v>397</v>
      </c>
      <c r="F16" s="26" t="s">
        <v>23</v>
      </c>
      <c r="G16" s="27">
        <f t="shared" si="0"/>
        <v>9.8000000000000007</v>
      </c>
      <c r="H16" s="28">
        <f t="shared" si="1"/>
        <v>39.200000000000003</v>
      </c>
      <c r="I16" s="29">
        <f t="shared" si="3"/>
        <v>49</v>
      </c>
    </row>
    <row r="17" spans="1:9" ht="28.8" x14ac:dyDescent="0.3">
      <c r="A17" s="33" t="s">
        <v>40</v>
      </c>
      <c r="B17" s="30" t="s">
        <v>64</v>
      </c>
      <c r="C17" s="31">
        <v>49</v>
      </c>
      <c r="D17" s="32">
        <v>141</v>
      </c>
      <c r="E17" s="25">
        <f t="shared" si="2"/>
        <v>190</v>
      </c>
      <c r="F17" s="26" t="s">
        <v>23</v>
      </c>
      <c r="G17" s="27">
        <f t="shared" si="0"/>
        <v>9.8000000000000007</v>
      </c>
      <c r="H17" s="28">
        <f t="shared" si="1"/>
        <v>39.200000000000003</v>
      </c>
      <c r="I17" s="29">
        <f t="shared" si="3"/>
        <v>49</v>
      </c>
    </row>
    <row r="18" spans="1:9" ht="28.8" x14ac:dyDescent="0.3">
      <c r="A18" s="33" t="s">
        <v>41</v>
      </c>
      <c r="B18" s="30" t="s">
        <v>42</v>
      </c>
      <c r="C18" s="31">
        <v>192</v>
      </c>
      <c r="D18" s="32">
        <v>35</v>
      </c>
      <c r="E18" s="25">
        <f t="shared" si="2"/>
        <v>227</v>
      </c>
      <c r="F18" s="26" t="s">
        <v>23</v>
      </c>
      <c r="G18" s="27">
        <f t="shared" si="0"/>
        <v>38.400000000000006</v>
      </c>
      <c r="H18" s="28">
        <f t="shared" si="1"/>
        <v>153.60000000000002</v>
      </c>
      <c r="I18" s="29">
        <f t="shared" si="3"/>
        <v>192.00000000000003</v>
      </c>
    </row>
    <row r="19" spans="1:9" x14ac:dyDescent="0.3">
      <c r="A19" s="16" t="s">
        <v>43</v>
      </c>
      <c r="B19" s="30" t="s">
        <v>44</v>
      </c>
      <c r="C19" s="31">
        <v>33</v>
      </c>
      <c r="D19" s="32">
        <v>0</v>
      </c>
      <c r="E19" s="25">
        <f t="shared" si="2"/>
        <v>33</v>
      </c>
      <c r="F19" s="26" t="s">
        <v>23</v>
      </c>
      <c r="G19" s="27">
        <f t="shared" si="0"/>
        <v>6.6000000000000005</v>
      </c>
      <c r="H19" s="28">
        <f t="shared" si="1"/>
        <v>26.400000000000002</v>
      </c>
      <c r="I19" s="29">
        <f t="shared" si="3"/>
        <v>33</v>
      </c>
    </row>
    <row r="20" spans="1:9" x14ac:dyDescent="0.3">
      <c r="A20" s="16" t="s">
        <v>45</v>
      </c>
      <c r="B20" s="30" t="s">
        <v>46</v>
      </c>
      <c r="C20" s="31">
        <v>17</v>
      </c>
      <c r="D20" s="32">
        <v>38</v>
      </c>
      <c r="E20" s="25">
        <f t="shared" si="2"/>
        <v>55</v>
      </c>
      <c r="F20" s="26"/>
      <c r="G20" s="27">
        <f>C20</f>
        <v>17</v>
      </c>
      <c r="H20" s="28">
        <v>0</v>
      </c>
      <c r="I20" s="29">
        <f t="shared" si="3"/>
        <v>17</v>
      </c>
    </row>
    <row r="21" spans="1:9" ht="28.8" x14ac:dyDescent="0.3">
      <c r="A21" s="33" t="s">
        <v>47</v>
      </c>
      <c r="B21" s="30" t="s">
        <v>48</v>
      </c>
      <c r="C21" s="31">
        <v>17</v>
      </c>
      <c r="D21" s="32">
        <v>71</v>
      </c>
      <c r="E21" s="25">
        <f t="shared" si="2"/>
        <v>88</v>
      </c>
      <c r="F21" s="26"/>
      <c r="G21" s="27">
        <f t="shared" ref="G21:G23" si="4">C21</f>
        <v>17</v>
      </c>
      <c r="H21" s="28">
        <v>0</v>
      </c>
      <c r="I21" s="29">
        <f t="shared" si="3"/>
        <v>17</v>
      </c>
    </row>
    <row r="22" spans="1:9" x14ac:dyDescent="0.3">
      <c r="A22" s="16" t="s">
        <v>49</v>
      </c>
      <c r="B22" s="30" t="s">
        <v>50</v>
      </c>
      <c r="C22" s="31">
        <v>17</v>
      </c>
      <c r="D22" s="32">
        <v>149</v>
      </c>
      <c r="E22" s="25">
        <f t="shared" si="2"/>
        <v>166</v>
      </c>
      <c r="F22" s="26"/>
      <c r="G22" s="27">
        <f t="shared" si="4"/>
        <v>17</v>
      </c>
      <c r="H22" s="28">
        <v>0</v>
      </c>
      <c r="I22" s="29">
        <f t="shared" si="3"/>
        <v>17</v>
      </c>
    </row>
    <row r="23" spans="1:9" x14ac:dyDescent="0.3">
      <c r="A23" s="16" t="s">
        <v>51</v>
      </c>
      <c r="B23" s="34" t="s">
        <v>52</v>
      </c>
      <c r="C23" s="31">
        <v>17</v>
      </c>
      <c r="D23" s="25">
        <v>18</v>
      </c>
      <c r="E23" s="25">
        <f t="shared" si="2"/>
        <v>35</v>
      </c>
      <c r="G23" s="27">
        <f t="shared" si="4"/>
        <v>17</v>
      </c>
      <c r="H23" s="28">
        <v>0</v>
      </c>
      <c r="I23" s="29">
        <f t="shared" si="3"/>
        <v>17</v>
      </c>
    </row>
    <row r="24" spans="1:9" x14ac:dyDescent="0.3">
      <c r="B24" s="35" t="s">
        <v>33</v>
      </c>
      <c r="C24" s="31"/>
      <c r="D24" s="25"/>
      <c r="E24" s="25">
        <f t="shared" si="2"/>
        <v>0</v>
      </c>
      <c r="G24" s="31"/>
      <c r="H24" s="25"/>
      <c r="I24" s="29"/>
    </row>
  </sheetData>
  <sheetProtection selectLockedCells="1" selectUnlockedCells="1"/>
  <dataValidations count="1">
    <dataValidation type="list" allowBlank="1" showInputMessage="1" showErrorMessage="1" sqref="B6:B24" xr:uid="{68982290-D6A6-4ED3-A16B-690D31D0E570}">
      <formula1>$B$6:$B$24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 </vt:lpstr>
      <vt:lpstr>Code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Green</dc:creator>
  <cp:lastModifiedBy>Philip Ambrose</cp:lastModifiedBy>
  <cp:lastPrinted>2021-03-23T16:58:35Z</cp:lastPrinted>
  <dcterms:created xsi:type="dcterms:W3CDTF">2021-03-08T15:13:59Z</dcterms:created>
  <dcterms:modified xsi:type="dcterms:W3CDTF">2023-01-11T15:33:22Z</dcterms:modified>
</cp:coreProperties>
</file>