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DGW 2023\"/>
    </mc:Choice>
  </mc:AlternateContent>
  <bookViews>
    <workbookView xWindow="0" yWindow="0" windowWidth="19200" windowHeight="7180" activeTab="2"/>
  </bookViews>
  <sheets>
    <sheet name="Menu" sheetId="5" r:id="rId1"/>
    <sheet name="Data" sheetId="1" r:id="rId2"/>
    <sheet name="Graphs" sheetId="4" r:id="rId3"/>
    <sheet name="Help" sheetId="6" r:id="rId4"/>
    <sheet name="Definition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5" i="1"/>
  <c r="C4" i="1" l="1"/>
  <c r="H38" i="1"/>
  <c r="H36" i="1"/>
  <c r="K29" i="1" a="1"/>
  <c r="K29" i="1" s="1"/>
  <c r="K30" i="1" a="1"/>
  <c r="K30" i="1" s="1"/>
  <c r="K31" i="1" a="1"/>
  <c r="K31" i="1" s="1"/>
  <c r="K28" i="1" a="1"/>
  <c r="K28" i="1" s="1"/>
  <c r="I31" i="1"/>
  <c r="I30" i="1"/>
  <c r="I29" i="1"/>
  <c r="I28" i="1"/>
  <c r="H31" i="1"/>
  <c r="H30" i="1"/>
  <c r="H29" i="1"/>
  <c r="H28" i="1"/>
  <c r="K32" i="1"/>
  <c r="B4" i="4" l="1"/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J30" i="1" l="1"/>
  <c r="J31" i="1"/>
  <c r="J28" i="1"/>
  <c r="J29" i="1"/>
  <c r="H32" i="1"/>
  <c r="I32" i="1"/>
  <c r="H24" i="1"/>
  <c r="H92" i="4" l="1"/>
  <c r="H90" i="4"/>
  <c r="J32" i="1"/>
</calcChain>
</file>

<file path=xl/sharedStrings.xml><?xml version="1.0" encoding="utf-8"?>
<sst xmlns="http://schemas.openxmlformats.org/spreadsheetml/2006/main" count="89" uniqueCount="68">
  <si>
    <t>Envelope</t>
  </si>
  <si>
    <t>Up to £4.99</t>
  </si>
  <si>
    <t>Other</t>
  </si>
  <si>
    <t>Parish Giving Scheme</t>
  </si>
  <si>
    <t>Standing Order</t>
  </si>
  <si>
    <t>Column1</t>
  </si>
  <si>
    <t>£5 to £9.99</t>
  </si>
  <si>
    <t>£10 to £14.99</t>
  </si>
  <si>
    <t>£15 to £19.99</t>
  </si>
  <si>
    <t>£20 to £29.99</t>
  </si>
  <si>
    <t>£30 to £30.99</t>
  </si>
  <si>
    <t>£40 to £40.99</t>
  </si>
  <si>
    <t>£50 to £50.99</t>
  </si>
  <si>
    <t>£60 to £60.99</t>
  </si>
  <si>
    <t>£70 to £70.99</t>
  </si>
  <si>
    <t>£80 to £89.99</t>
  </si>
  <si>
    <t>£90 to £99.99</t>
  </si>
  <si>
    <t>£100 and over</t>
  </si>
  <si>
    <t>Number of Givers</t>
  </si>
  <si>
    <t>£30 to £39.99</t>
  </si>
  <si>
    <t>£40 to £49.99</t>
  </si>
  <si>
    <t>£50 to £59.99</t>
  </si>
  <si>
    <t>£60 to £69.99</t>
  </si>
  <si>
    <t>£70 to £79.99</t>
  </si>
  <si>
    <t xml:space="preserve">Total </t>
  </si>
  <si>
    <t>If you need help using the system or have a query</t>
  </si>
  <si>
    <t>please contact the Finance Team at Church House:</t>
  </si>
  <si>
    <t>Philip Ambrose</t>
  </si>
  <si>
    <t>Finance Manager</t>
  </si>
  <si>
    <t>0191 270 4130</t>
  </si>
  <si>
    <t>p.ambrose@newcastle.anglican.org</t>
  </si>
  <si>
    <t>We also welcome any feedback or suggestions for improvements</t>
  </si>
  <si>
    <t>Click here to input data</t>
  </si>
  <si>
    <t>Click here to view graphs</t>
  </si>
  <si>
    <t>Click here for help</t>
  </si>
  <si>
    <t>Click here to return to menu</t>
  </si>
  <si>
    <t>Monthly Gift (£)</t>
  </si>
  <si>
    <t>Giving Bracket</t>
  </si>
  <si>
    <t>Total Gifts</t>
  </si>
  <si>
    <t>This section automatically updates</t>
  </si>
  <si>
    <t>Giver ID</t>
  </si>
  <si>
    <t xml:space="preserve">or </t>
  </si>
  <si>
    <t>Joanne Christie</t>
  </si>
  <si>
    <t>Generous Giving Team Leader</t>
  </si>
  <si>
    <t>0191 270 4155</t>
  </si>
  <si>
    <t>j.christie@newcastle.anglican.org</t>
  </si>
  <si>
    <t>Input Church Name</t>
  </si>
  <si>
    <t>How many people are on your electoral roll?</t>
  </si>
  <si>
    <t>Mean Average Monthly Gift</t>
  </si>
  <si>
    <t>Median Average Monthly Gift</t>
  </si>
  <si>
    <t>Percentage of electoral roll who are givers</t>
  </si>
  <si>
    <t>Gift Aid (Yes/No)</t>
  </si>
  <si>
    <t>Yes</t>
  </si>
  <si>
    <t>No</t>
  </si>
  <si>
    <t>Percentage of givers not gift aiding</t>
  </si>
  <si>
    <t>Number of Givers Gift Aiding</t>
  </si>
  <si>
    <t>Percentage of Givers Gift Aiding</t>
  </si>
  <si>
    <t>Number of Givers not Gift Aiding</t>
  </si>
  <si>
    <t>Percentage of Givers not Gift Aiding</t>
  </si>
  <si>
    <t>Giving Method</t>
  </si>
  <si>
    <t>Overall</t>
  </si>
  <si>
    <t>Complete this section</t>
  </si>
  <si>
    <t>Explanation of averages:</t>
  </si>
  <si>
    <r>
      <t xml:space="preserve">numbers as follows: 7, 5, 8, 9, 3 totalling 32 then the </t>
    </r>
    <r>
      <rPr>
        <b/>
        <sz val="12"/>
        <color theme="1"/>
        <rFont val="Calibri"/>
        <family val="2"/>
        <scheme val="minor"/>
      </rPr>
      <t>mean average</t>
    </r>
    <r>
      <rPr>
        <sz val="12"/>
        <color theme="1"/>
        <rFont val="Calibri"/>
        <family val="2"/>
        <scheme val="minor"/>
      </rPr>
      <t xml:space="preserve"> is 32 divided by 5 = </t>
    </r>
    <r>
      <rPr>
        <b/>
        <sz val="12"/>
        <color theme="1"/>
        <rFont val="Calibri"/>
        <family val="2"/>
        <scheme val="minor"/>
      </rPr>
      <t>6.4</t>
    </r>
    <r>
      <rPr>
        <sz val="12"/>
        <color theme="1"/>
        <rFont val="Calibri"/>
        <family val="2"/>
        <scheme val="minor"/>
      </rPr>
      <t>.</t>
    </r>
  </si>
  <si>
    <r>
      <t xml:space="preserve">the order would be 3, 5, 7, 8, 9 so the </t>
    </r>
    <r>
      <rPr>
        <b/>
        <sz val="12"/>
        <color theme="1"/>
        <rFont val="Calibri"/>
        <family val="2"/>
        <scheme val="minor"/>
      </rPr>
      <t>median average</t>
    </r>
    <r>
      <rPr>
        <sz val="12"/>
        <color theme="1"/>
        <rFont val="Calibri"/>
        <family val="2"/>
        <scheme val="minor"/>
      </rPr>
      <t xml:space="preserve"> would be </t>
    </r>
    <r>
      <rPr>
        <b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</si>
  <si>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Median</t>
    </r>
    <r>
      <rPr>
        <sz val="12"/>
        <color theme="1"/>
        <rFont val="Calibri"/>
        <family val="2"/>
        <scheme val="minor"/>
      </rPr>
      <t xml:space="preserve"> average means putting the numbers in order and the median is the middle number. Using the same numbers</t>
    </r>
  </si>
  <si>
    <r>
      <rPr>
        <b/>
        <sz val="12"/>
        <color theme="1"/>
        <rFont val="Calibri"/>
        <family val="2"/>
        <scheme val="minor"/>
      </rPr>
      <t>Mean</t>
    </r>
    <r>
      <rPr>
        <sz val="12"/>
        <color theme="1"/>
        <rFont val="Calibri"/>
        <family val="2"/>
        <scheme val="minor"/>
      </rPr>
      <t xml:space="preserve"> average is the sum of all the numbers divided by the amount of numbers you have. For example if you have </t>
    </r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</t>
    </r>
  </si>
  <si>
    <t>It is always good to start with the mean average. The median can give a useful comparator.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</si>
</sst>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DFCF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DFCF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DB65"/>
        <bgColor indexed="64"/>
      </patternFill>
    </fill>
    <fill>
      <patternFill patternType="solid">
        <fgColor rgb="FFDCBBDA"/>
        <bgColor indexed="64"/>
      </patternFill>
    </fill>
    <fill>
      <patternFill patternType="solid">
        <fgColor rgb="FF3E7BBE"/>
        <bgColor indexed="64"/>
      </patternFill>
    </fill>
    <fill>
      <patternFill patternType="solid">
        <fgColor rgb="FFFDFC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1" fillId="0" borderId="0" xfId="0" applyFont="1" applyBorder="1"/>
    <xf numFmtId="0" fontId="5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2" applyFont="1" applyFill="1" applyBorder="1" applyAlignment="1">
      <alignment horizontal="center"/>
    </xf>
    <xf numFmtId="0" fontId="6" fillId="0" borderId="0" xfId="2" applyProtection="1"/>
    <xf numFmtId="0" fontId="12" fillId="4" borderId="0" xfId="1" applyFont="1" applyFill="1"/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4" fillId="0" borderId="0" xfId="2" applyFont="1" applyFill="1" applyBorder="1" applyAlignment="1" applyProtection="1">
      <alignment horizontal="center"/>
    </xf>
    <xf numFmtId="0" fontId="0" fillId="0" borderId="0" xfId="0" applyBorder="1" applyProtection="1"/>
    <xf numFmtId="0" fontId="10" fillId="0" borderId="0" xfId="0" applyFont="1" applyProtection="1"/>
    <xf numFmtId="0" fontId="11" fillId="0" borderId="0" xfId="0" applyFont="1" applyBorder="1" applyProtection="1"/>
    <xf numFmtId="0" fontId="0" fillId="5" borderId="1" xfId="0" applyFill="1" applyBorder="1" applyProtection="1"/>
    <xf numFmtId="164" fontId="0" fillId="5" borderId="1" xfId="0" applyNumberFormat="1" applyFill="1" applyBorder="1" applyProtection="1"/>
    <xf numFmtId="0" fontId="1" fillId="0" borderId="0" xfId="0" applyFont="1" applyProtection="1"/>
    <xf numFmtId="6" fontId="9" fillId="4" borderId="1" xfId="0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0" fillId="5" borderId="1" xfId="0" applyNumberFormat="1" applyFill="1" applyBorder="1" applyProtection="1"/>
    <xf numFmtId="0" fontId="1" fillId="5" borderId="1" xfId="0" applyFont="1" applyFill="1" applyBorder="1" applyProtection="1"/>
    <xf numFmtId="3" fontId="1" fillId="5" borderId="1" xfId="0" applyNumberFormat="1" applyFont="1" applyFill="1" applyBorder="1" applyProtection="1"/>
    <xf numFmtId="0" fontId="1" fillId="5" borderId="0" xfId="0" applyFont="1" applyFill="1" applyBorder="1" applyProtection="1"/>
    <xf numFmtId="3" fontId="1" fillId="5" borderId="0" xfId="0" applyNumberFormat="1" applyFont="1" applyFill="1" applyBorder="1" applyProtection="1"/>
    <xf numFmtId="164" fontId="1" fillId="5" borderId="1" xfId="0" applyNumberFormat="1" applyFont="1" applyFill="1" applyBorder="1" applyProtection="1"/>
    <xf numFmtId="164" fontId="0" fillId="5" borderId="1" xfId="0" applyNumberFormat="1" applyFill="1" applyBorder="1" applyAlignment="1" applyProtection="1">
      <alignment horizontal="right"/>
    </xf>
    <xf numFmtId="164" fontId="1" fillId="5" borderId="1" xfId="0" applyNumberFormat="1" applyFont="1" applyFill="1" applyBorder="1" applyAlignment="1" applyProtection="1">
      <alignment horizontal="right"/>
    </xf>
    <xf numFmtId="0" fontId="9" fillId="4" borderId="1" xfId="0" applyFont="1" applyFill="1" applyBorder="1" applyAlignment="1" applyProtection="1">
      <alignment horizontal="right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7" fillId="0" borderId="0" xfId="2" applyFont="1" applyAlignment="1" applyProtection="1"/>
    <xf numFmtId="3" fontId="0" fillId="0" borderId="0" xfId="0" applyNumberFormat="1" applyFont="1" applyBorder="1" applyAlignment="1" applyProtection="1">
      <protection locked="0"/>
    </xf>
    <xf numFmtId="3" fontId="16" fillId="3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8" fillId="3" borderId="2" xfId="0" applyFont="1" applyFill="1" applyBorder="1" applyAlignment="1"/>
    <xf numFmtId="0" fontId="8" fillId="3" borderId="4" xfId="0" applyFont="1" applyFill="1" applyBorder="1" applyAlignment="1"/>
    <xf numFmtId="9" fontId="8" fillId="3" borderId="4" xfId="0" applyNumberFormat="1" applyFont="1" applyFill="1" applyBorder="1" applyAlignment="1"/>
    <xf numFmtId="0" fontId="9" fillId="4" borderId="0" xfId="0" applyFont="1" applyFill="1" applyBorder="1" applyAlignment="1" applyProtection="1">
      <alignment horizontal="center"/>
    </xf>
    <xf numFmtId="6" fontId="9" fillId="4" borderId="1" xfId="0" applyNumberFormat="1" applyFont="1" applyFill="1" applyBorder="1" applyAlignment="1" applyProtection="1">
      <alignment horizontal="left"/>
    </xf>
    <xf numFmtId="3" fontId="0" fillId="5" borderId="1" xfId="0" applyNumberFormat="1" applyFill="1" applyBorder="1" applyAlignment="1" applyProtection="1">
      <alignment horizontal="right"/>
    </xf>
    <xf numFmtId="9" fontId="0" fillId="5" borderId="1" xfId="0" applyNumberFormat="1" applyFill="1" applyBorder="1" applyAlignment="1" applyProtection="1">
      <alignment horizontal="right"/>
    </xf>
    <xf numFmtId="9" fontId="8" fillId="3" borderId="3" xfId="0" applyNumberFormat="1" applyFont="1" applyFill="1" applyBorder="1" applyAlignment="1">
      <alignment horizontal="right"/>
    </xf>
    <xf numFmtId="0" fontId="17" fillId="7" borderId="6" xfId="0" applyFont="1" applyFill="1" applyBorder="1"/>
    <xf numFmtId="0" fontId="18" fillId="7" borderId="7" xfId="0" applyFont="1" applyFill="1" applyBorder="1"/>
    <xf numFmtId="0" fontId="18" fillId="7" borderId="8" xfId="0" applyFont="1" applyFill="1" applyBorder="1"/>
    <xf numFmtId="0" fontId="18" fillId="7" borderId="9" xfId="0" applyFont="1" applyFill="1" applyBorder="1"/>
    <xf numFmtId="0" fontId="18" fillId="7" borderId="0" xfId="0" applyFont="1" applyFill="1" applyBorder="1"/>
    <xf numFmtId="0" fontId="18" fillId="7" borderId="5" xfId="0" applyFont="1" applyFill="1" applyBorder="1"/>
    <xf numFmtId="0" fontId="18" fillId="7" borderId="10" xfId="0" applyFont="1" applyFill="1" applyBorder="1"/>
    <xf numFmtId="0" fontId="18" fillId="7" borderId="11" xfId="0" applyFont="1" applyFill="1" applyBorder="1"/>
    <xf numFmtId="0" fontId="18" fillId="7" borderId="12" xfId="0" applyFont="1" applyFill="1" applyBorder="1"/>
    <xf numFmtId="0" fontId="10" fillId="2" borderId="2" xfId="2" applyFont="1" applyFill="1" applyBorder="1" applyAlignment="1" applyProtection="1">
      <alignment horizontal="center"/>
    </xf>
    <xf numFmtId="0" fontId="10" fillId="2" borderId="4" xfId="2" applyFont="1" applyFill="1" applyBorder="1" applyAlignment="1" applyProtection="1">
      <alignment horizontal="center"/>
    </xf>
    <xf numFmtId="0" fontId="10" fillId="2" borderId="3" xfId="2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4" fillId="3" borderId="2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left"/>
    </xf>
    <xf numFmtId="0" fontId="15" fillId="6" borderId="5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2" applyFont="1" applyAlignment="1" applyProtection="1">
      <alignment horizontal="center"/>
    </xf>
  </cellXfs>
  <cellStyles count="3">
    <cellStyle name="Hyperlink" xfId="2" builtinId="8"/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DFCF1"/>
        <name val="Calibri"/>
        <scheme val="minor"/>
      </font>
      <fill>
        <patternFill patternType="solid">
          <fgColor indexed="64"/>
          <bgColor rgb="FF3E7B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DFCF1"/>
        <name val="Calibri"/>
        <scheme val="minor"/>
      </font>
      <fill>
        <patternFill patternType="solid">
          <fgColor indexed="64"/>
          <bgColor rgb="FF3E7B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DFCF1"/>
        <name val="Calibri"/>
        <scheme val="minor"/>
      </font>
      <fill>
        <patternFill patternType="solid">
          <fgColor indexed="64"/>
          <bgColor rgb="FF3E7BBE"/>
        </patternFill>
      </fill>
    </dxf>
  </dxfs>
  <tableStyles count="0" defaultTableStyle="TableStyleMedium2" defaultPivotStyle="PivotStyleLight16"/>
  <colors>
    <mruColors>
      <color rgb="FFDCBBDA"/>
      <color rgb="FFFBDB65"/>
      <color rgb="FFFDFCF1"/>
      <color rgb="FF8D6CA3"/>
      <color rgb="FF3E7BBE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Number</a:t>
            </a:r>
            <a:r>
              <a:rPr lang="en-US" sz="1600" b="1" baseline="0">
                <a:solidFill>
                  <a:sysClr val="windowText" lastClr="000000"/>
                </a:solidFill>
              </a:rPr>
              <a:t> of Monthly Gifts by Value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FDFCF1"/>
        </a:solidFill>
        <a:ln>
          <a:noFill/>
        </a:ln>
        <a:effectLst/>
        <a:sp3d/>
      </c:spPr>
    </c:sideWall>
    <c:backWall>
      <c:thickness val="0"/>
      <c:spPr>
        <a:solidFill>
          <a:srgbClr val="FDFCF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Data!$H$10</c:f>
              <c:strCache>
                <c:ptCount val="1"/>
                <c:pt idx="0">
                  <c:v>Number of Givers</c:v>
                </c:pt>
              </c:strCache>
            </c:strRef>
          </c:tx>
          <c:spPr>
            <a:solidFill>
              <a:srgbClr val="3E7BB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Data!$G$11:$G$23</c:f>
              <c:strCache>
                <c:ptCount val="13"/>
                <c:pt idx="0">
                  <c:v>Up to £4.99</c:v>
                </c:pt>
                <c:pt idx="1">
                  <c:v>£5 to £9.99</c:v>
                </c:pt>
                <c:pt idx="2">
                  <c:v>£10 to £14.99</c:v>
                </c:pt>
                <c:pt idx="3">
                  <c:v>£15 to £19.99</c:v>
                </c:pt>
                <c:pt idx="4">
                  <c:v>£20 to £29.99</c:v>
                </c:pt>
                <c:pt idx="5">
                  <c:v>£30 to £39.99</c:v>
                </c:pt>
                <c:pt idx="6">
                  <c:v>£40 to £49.99</c:v>
                </c:pt>
                <c:pt idx="7">
                  <c:v>£50 to £59.99</c:v>
                </c:pt>
                <c:pt idx="8">
                  <c:v>£60 to £69.99</c:v>
                </c:pt>
                <c:pt idx="9">
                  <c:v>£70 to £79.99</c:v>
                </c:pt>
                <c:pt idx="10">
                  <c:v>£80 to £89.99</c:v>
                </c:pt>
                <c:pt idx="11">
                  <c:v>£90 to £99.99</c:v>
                </c:pt>
                <c:pt idx="12">
                  <c:v>£100 and over</c:v>
                </c:pt>
              </c:strCache>
            </c:strRef>
          </c:cat>
          <c:val>
            <c:numRef>
              <c:f>Data!$H$11:$H$23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5-496D-93E5-F1D9E2D2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454584"/>
        <c:axId val="167452232"/>
        <c:axId val="0"/>
      </c:bar3DChart>
      <c:catAx>
        <c:axId val="16745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52232"/>
        <c:crosses val="autoZero"/>
        <c:auto val="1"/>
        <c:lblAlgn val="ctr"/>
        <c:lblOffset val="100"/>
        <c:noMultiLvlLbl val="0"/>
      </c:catAx>
      <c:valAx>
        <c:axId val="16745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54584"/>
        <c:crosses val="autoZero"/>
        <c:crossBetween val="between"/>
      </c:valAx>
      <c:spPr>
        <a:solidFill>
          <a:srgbClr val="FDFCF1"/>
        </a:soli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Average Monthly Gift by Method (mean average)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FDFCF1"/>
        </a:solidFill>
        <a:ln>
          <a:noFill/>
        </a:ln>
        <a:effectLst/>
        <a:sp3d/>
      </c:spPr>
    </c:sideWall>
    <c:backWall>
      <c:thickness val="0"/>
      <c:spPr>
        <a:solidFill>
          <a:srgbClr val="FDFCF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Data!$J$27</c:f>
              <c:strCache>
                <c:ptCount val="1"/>
                <c:pt idx="0">
                  <c:v>Mean Average Monthly Gift</c:v>
                </c:pt>
              </c:strCache>
            </c:strRef>
          </c:tx>
          <c:spPr>
            <a:solidFill>
              <a:srgbClr val="3E7BBE"/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rgbClr val="FBDB6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D5-4473-91F3-D7164B948016}"/>
              </c:ext>
            </c:extLst>
          </c:dPt>
          <c:cat>
            <c:strRef>
              <c:f>Data!$G$28:$G$32</c:f>
              <c:strCache>
                <c:ptCount val="5"/>
                <c:pt idx="0">
                  <c:v>Parish Giving Scheme</c:v>
                </c:pt>
                <c:pt idx="1">
                  <c:v>Standing Order</c:v>
                </c:pt>
                <c:pt idx="2">
                  <c:v>Envelope</c:v>
                </c:pt>
                <c:pt idx="3">
                  <c:v>Other</c:v>
                </c:pt>
                <c:pt idx="4">
                  <c:v>Overall</c:v>
                </c:pt>
              </c:strCache>
            </c:strRef>
          </c:cat>
          <c:val>
            <c:numRef>
              <c:f>Data!$J$28:$J$32</c:f>
              <c:numCache>
                <c:formatCode>"£"#,##0.00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C-4B96-A831-C55B1DA0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453408"/>
        <c:axId val="385841224"/>
        <c:axId val="0"/>
      </c:bar3DChart>
      <c:catAx>
        <c:axId val="1674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1224"/>
        <c:crosses val="autoZero"/>
        <c:auto val="1"/>
        <c:lblAlgn val="ctr"/>
        <c:lblOffset val="100"/>
        <c:noMultiLvlLbl val="0"/>
      </c:catAx>
      <c:valAx>
        <c:axId val="38584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5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Number of Givers by Method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FDFCF1"/>
        </a:solidFill>
        <a:ln>
          <a:noFill/>
        </a:ln>
        <a:effectLst/>
        <a:sp3d/>
      </c:spPr>
    </c:sideWall>
    <c:backWall>
      <c:thickness val="0"/>
      <c:spPr>
        <a:solidFill>
          <a:srgbClr val="FDFCF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Data!$G$27</c:f>
              <c:strCache>
                <c:ptCount val="1"/>
                <c:pt idx="0">
                  <c:v>Giving Method</c:v>
                </c:pt>
              </c:strCache>
            </c:strRef>
          </c:tx>
          <c:spPr>
            <a:solidFill>
              <a:srgbClr val="3E7BBE"/>
            </a:solidFill>
            <a:ln>
              <a:noFill/>
            </a:ln>
            <a:effectLst/>
            <a:sp3d/>
          </c:spPr>
          <c:invertIfNegative val="0"/>
          <c:cat>
            <c:strRef>
              <c:f>Data!$G$28:$G$32</c:f>
              <c:strCache>
                <c:ptCount val="5"/>
                <c:pt idx="0">
                  <c:v>Parish Giving Scheme</c:v>
                </c:pt>
                <c:pt idx="1">
                  <c:v>Standing Order</c:v>
                </c:pt>
                <c:pt idx="2">
                  <c:v>Envelope</c:v>
                </c:pt>
                <c:pt idx="3">
                  <c:v>Other</c:v>
                </c:pt>
                <c:pt idx="4">
                  <c:v>Overall</c:v>
                </c:pt>
              </c:strCache>
            </c:strRef>
          </c:cat>
          <c:val>
            <c:numRef>
              <c:f>Data!$I$28:$I$31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8-4D5C-A41A-EE6FFC2E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841616"/>
        <c:axId val="385842008"/>
        <c:axId val="0"/>
      </c:bar3DChart>
      <c:catAx>
        <c:axId val="3858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2008"/>
        <c:crosses val="autoZero"/>
        <c:auto val="1"/>
        <c:lblAlgn val="ctr"/>
        <c:lblOffset val="100"/>
        <c:noMultiLvlLbl val="0"/>
      </c:catAx>
      <c:valAx>
        <c:axId val="385842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1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Average Monthly Gift by Method (median average)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rgbClr val="FDFCF1"/>
        </a:solidFill>
        <a:ln>
          <a:noFill/>
        </a:ln>
        <a:effectLst/>
        <a:sp3d/>
      </c:spPr>
    </c:sideWall>
    <c:backWall>
      <c:thickness val="0"/>
      <c:spPr>
        <a:solidFill>
          <a:srgbClr val="FDFCF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Data!$K$27</c:f>
              <c:strCache>
                <c:ptCount val="1"/>
                <c:pt idx="0">
                  <c:v>Median Average Monthly Gift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rgbClr val="FBDB6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42-49ED-B754-BE7CE88C4808}"/>
              </c:ext>
            </c:extLst>
          </c:dPt>
          <c:cat>
            <c:strRef>
              <c:f>Data!$G$28:$G$32</c:f>
              <c:strCache>
                <c:ptCount val="5"/>
                <c:pt idx="0">
                  <c:v>Parish Giving Scheme</c:v>
                </c:pt>
                <c:pt idx="1">
                  <c:v>Standing Order</c:v>
                </c:pt>
                <c:pt idx="2">
                  <c:v>Envelope</c:v>
                </c:pt>
                <c:pt idx="3">
                  <c:v>Other</c:v>
                </c:pt>
                <c:pt idx="4">
                  <c:v>Overall</c:v>
                </c:pt>
              </c:strCache>
            </c:strRef>
          </c:cat>
          <c:val>
            <c:numRef>
              <c:f>Data!$K$28:$K$32</c:f>
              <c:numCache>
                <c:formatCode>"£"#,##0.00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42-49ED-B754-BE7CE88C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836520"/>
        <c:axId val="385842792"/>
        <c:axId val="0"/>
      </c:bar3DChart>
      <c:catAx>
        <c:axId val="38583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42792"/>
        <c:crosses val="autoZero"/>
        <c:auto val="1"/>
        <c:lblAlgn val="ctr"/>
        <c:lblOffset val="100"/>
        <c:noMultiLvlLbl val="0"/>
      </c:catAx>
      <c:valAx>
        <c:axId val="38584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36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589917</xdr:colOff>
      <xdr:row>9</xdr:row>
      <xdr:rowOff>54610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2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600075</xdr:colOff>
      <xdr:row>25</xdr:row>
      <xdr:rowOff>2858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0BBD842-B0DE-4475-B80C-C2AD0F901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26</xdr:row>
      <xdr:rowOff>0</xdr:rowOff>
    </xdr:from>
    <xdr:to>
      <xdr:col>13</xdr:col>
      <xdr:colOff>1</xdr:colOff>
      <xdr:row>46</xdr:row>
      <xdr:rowOff>12383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6E1F940-4920-48BE-B84D-45C032106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13</xdr:col>
      <xdr:colOff>11430</xdr:colOff>
      <xdr:row>88</xdr:row>
      <xdr:rowOff>2858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5222BE91-E7F6-4F7B-9D4D-1914B4F46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13</xdr:col>
      <xdr:colOff>0</xdr:colOff>
      <xdr:row>67</xdr:row>
      <xdr:rowOff>16193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D4609C99-F9A0-4D5B-92D2-57437B6F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A6" totalsRowShown="0" headerRowDxfId="8" dataDxfId="7" headerRowCellStyle="Normal 2" dataCellStyle="Normal 2">
  <autoFilter ref="A2:A6"/>
  <tableColumns count="1">
    <tableColumn id="1" name="Column1" dataDxfId="6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A21" totalsRowShown="0" headerRowDxfId="5" dataDxfId="4" headerRowCellStyle="Normal 2" dataCellStyle="Normal 2">
  <autoFilter ref="A8:A21"/>
  <tableColumns count="1">
    <tableColumn id="1" name="Column1" dataDxfId="3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23:A25" totalsRowShown="0" headerRowDxfId="2" dataDxfId="1" headerRowCellStyle="Normal 2" dataCellStyle="Normal 2">
  <autoFilter ref="A23:A25"/>
  <tableColumns count="1">
    <tableColumn id="1" name="Column1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j.christie@newcastle.anglican.org" TargetMode="External"/><Relationship Id="rId1" Type="http://schemas.openxmlformats.org/officeDocument/2006/relationships/hyperlink" Target="mailto:p.ambrose@newcastle.anglican.or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"/>
  <sheetViews>
    <sheetView showGridLines="0" topLeftCell="A16" workbookViewId="0"/>
  </sheetViews>
  <sheetFormatPr defaultColWidth="8.90625" defaultRowHeight="14.5" x14ac:dyDescent="0.35"/>
  <cols>
    <col min="1" max="1" width="8.90625" style="10"/>
    <col min="2" max="2" width="13.1796875" style="10" customWidth="1"/>
    <col min="3" max="5" width="8.90625" style="10"/>
    <col min="6" max="6" width="8.81640625" style="10" customWidth="1"/>
    <col min="7" max="16384" width="8.90625" style="10"/>
  </cols>
  <sheetData>
    <row r="1" spans="1:52" s="12" customFormat="1" x14ac:dyDescent="0.35"/>
    <row r="2" spans="1:52" s="12" customFormat="1" x14ac:dyDescent="0.35"/>
    <row r="3" spans="1:52" s="12" customFormat="1" x14ac:dyDescent="0.35">
      <c r="C3" s="58"/>
      <c r="D3" s="58"/>
      <c r="E3" s="58"/>
      <c r="F3" s="58"/>
      <c r="G3" s="58"/>
      <c r="H3" s="58"/>
    </row>
    <row r="4" spans="1:52" s="12" customFormat="1" x14ac:dyDescent="0.35">
      <c r="C4" s="58"/>
      <c r="D4" s="58"/>
      <c r="E4" s="58"/>
      <c r="F4" s="58"/>
      <c r="G4" s="58"/>
      <c r="H4" s="58"/>
    </row>
    <row r="5" spans="1:52" s="12" customFormat="1" x14ac:dyDescent="0.35">
      <c r="C5" s="58"/>
      <c r="D5" s="58"/>
      <c r="E5" s="58"/>
      <c r="F5" s="58"/>
      <c r="G5" s="58"/>
      <c r="H5" s="58"/>
    </row>
    <row r="6" spans="1:52" s="12" customFormat="1" x14ac:dyDescent="0.35">
      <c r="C6" s="33"/>
      <c r="D6" s="33"/>
      <c r="E6" s="33"/>
      <c r="F6" s="33"/>
      <c r="G6" s="33"/>
      <c r="H6" s="33"/>
    </row>
    <row r="7" spans="1:52" s="12" customFormat="1" x14ac:dyDescent="0.35">
      <c r="C7" s="33"/>
      <c r="D7" s="33"/>
      <c r="E7" s="33"/>
      <c r="F7" s="33"/>
      <c r="G7" s="33"/>
      <c r="H7" s="33"/>
    </row>
    <row r="8" spans="1:52" s="12" customFormat="1" x14ac:dyDescent="0.35">
      <c r="C8" s="58"/>
      <c r="D8" s="58"/>
      <c r="E8" s="58"/>
      <c r="F8" s="58"/>
      <c r="G8" s="58"/>
      <c r="H8" s="58"/>
    </row>
    <row r="9" spans="1:52" s="12" customFormat="1" x14ac:dyDescent="0.35">
      <c r="C9" s="33"/>
      <c r="D9" s="33"/>
      <c r="E9" s="33"/>
      <c r="F9" s="33"/>
      <c r="G9" s="33"/>
      <c r="H9" s="33"/>
    </row>
    <row r="10" spans="1:52" s="12" customFormat="1" x14ac:dyDescent="0.35">
      <c r="C10" s="33"/>
      <c r="D10" s="33"/>
      <c r="E10" s="33"/>
      <c r="F10" s="33"/>
      <c r="G10" s="33"/>
      <c r="H10" s="33"/>
    </row>
    <row r="11" spans="1:52" x14ac:dyDescent="0.35">
      <c r="A11" s="12"/>
      <c r="B11" s="59" t="s">
        <v>46</v>
      </c>
      <c r="C11" s="60"/>
      <c r="D11" s="60"/>
      <c r="E11" s="60"/>
      <c r="F11" s="60"/>
      <c r="G11" s="60"/>
      <c r="H11" s="6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12" customFormat="1" x14ac:dyDescent="0.35">
      <c r="C12" s="33"/>
      <c r="D12" s="33"/>
      <c r="E12" s="33"/>
      <c r="F12" s="33"/>
      <c r="G12" s="33"/>
      <c r="H12" s="33"/>
    </row>
    <row r="13" spans="1:52" s="12" customFormat="1" x14ac:dyDescent="0.35">
      <c r="C13" s="55" t="s">
        <v>32</v>
      </c>
      <c r="D13" s="56"/>
      <c r="E13" s="56"/>
      <c r="F13" s="57"/>
      <c r="G13" s="34"/>
      <c r="H13" s="34"/>
    </row>
    <row r="14" spans="1:52" s="12" customFormat="1" x14ac:dyDescent="0.35">
      <c r="C14" s="5"/>
      <c r="D14" s="5"/>
      <c r="E14" s="5"/>
      <c r="F14" s="5"/>
      <c r="G14" s="5"/>
      <c r="H14" s="5"/>
    </row>
    <row r="15" spans="1:52" s="12" customFormat="1" x14ac:dyDescent="0.35">
      <c r="C15" s="55" t="s">
        <v>33</v>
      </c>
      <c r="D15" s="56"/>
      <c r="E15" s="56"/>
      <c r="F15" s="57"/>
      <c r="G15" s="34"/>
      <c r="H15" s="34"/>
    </row>
    <row r="16" spans="1:52" s="12" customFormat="1" x14ac:dyDescent="0.35">
      <c r="C16" s="5"/>
      <c r="D16" s="5"/>
      <c r="E16" s="5"/>
      <c r="F16" s="5"/>
      <c r="G16" s="5"/>
      <c r="H16" s="5"/>
    </row>
    <row r="17" spans="3:8" s="12" customFormat="1" x14ac:dyDescent="0.35">
      <c r="C17" s="55" t="s">
        <v>34</v>
      </c>
      <c r="D17" s="56"/>
      <c r="E17" s="56"/>
      <c r="F17" s="57"/>
      <c r="G17" s="34"/>
      <c r="H17" s="34"/>
    </row>
    <row r="18" spans="3:8" s="12" customFormat="1" x14ac:dyDescent="0.35"/>
    <row r="19" spans="3:8" s="12" customFormat="1" x14ac:dyDescent="0.35"/>
    <row r="20" spans="3:8" s="12" customFormat="1" x14ac:dyDescent="0.35"/>
    <row r="21" spans="3:8" s="12" customFormat="1" x14ac:dyDescent="0.35"/>
    <row r="22" spans="3:8" s="12" customFormat="1" x14ac:dyDescent="0.35"/>
    <row r="23" spans="3:8" s="12" customFormat="1" x14ac:dyDescent="0.35"/>
    <row r="24" spans="3:8" s="12" customFormat="1" x14ac:dyDescent="0.35"/>
    <row r="25" spans="3:8" s="12" customFormat="1" x14ac:dyDescent="0.35"/>
    <row r="26" spans="3:8" s="12" customFormat="1" x14ac:dyDescent="0.35"/>
    <row r="27" spans="3:8" s="12" customFormat="1" x14ac:dyDescent="0.35"/>
    <row r="28" spans="3:8" s="12" customFormat="1" x14ac:dyDescent="0.35"/>
    <row r="29" spans="3:8" s="12" customFormat="1" x14ac:dyDescent="0.35"/>
    <row r="30" spans="3:8" s="12" customFormat="1" x14ac:dyDescent="0.35"/>
    <row r="31" spans="3:8" s="12" customFormat="1" x14ac:dyDescent="0.35"/>
    <row r="32" spans="3:8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2" customFormat="1" x14ac:dyDescent="0.35"/>
    <row r="46" s="12" customFormat="1" x14ac:dyDescent="0.35"/>
    <row r="47" s="12" customFormat="1" x14ac:dyDescent="0.35"/>
    <row r="48" s="12" customFormat="1" x14ac:dyDescent="0.35"/>
    <row r="49" s="12" customFormat="1" x14ac:dyDescent="0.35"/>
    <row r="50" s="12" customFormat="1" x14ac:dyDescent="0.35"/>
    <row r="51" s="12" customFormat="1" x14ac:dyDescent="0.35"/>
    <row r="52" s="12" customFormat="1" x14ac:dyDescent="0.35"/>
    <row r="53" s="12" customFormat="1" x14ac:dyDescent="0.35"/>
    <row r="54" s="12" customFormat="1" x14ac:dyDescent="0.35"/>
    <row r="55" s="12" customFormat="1" x14ac:dyDescent="0.35"/>
    <row r="56" s="12" customFormat="1" x14ac:dyDescent="0.35"/>
    <row r="57" s="12" customFormat="1" x14ac:dyDescent="0.35"/>
    <row r="58" s="12" customFormat="1" x14ac:dyDescent="0.35"/>
    <row r="59" s="12" customFormat="1" x14ac:dyDescent="0.35"/>
    <row r="60" s="12" customFormat="1" x14ac:dyDescent="0.35"/>
    <row r="61" s="12" customFormat="1" x14ac:dyDescent="0.35"/>
    <row r="62" s="12" customFormat="1" x14ac:dyDescent="0.35"/>
    <row r="63" s="12" customFormat="1" x14ac:dyDescent="0.35"/>
    <row r="64" s="12" customFormat="1" x14ac:dyDescent="0.35"/>
    <row r="65" s="12" customFormat="1" x14ac:dyDescent="0.35"/>
    <row r="66" s="12" customFormat="1" x14ac:dyDescent="0.35"/>
    <row r="67" s="12" customFormat="1" x14ac:dyDescent="0.35"/>
    <row r="68" s="12" customFormat="1" x14ac:dyDescent="0.35"/>
    <row r="69" s="12" customFormat="1" x14ac:dyDescent="0.35"/>
    <row r="70" s="12" customFormat="1" x14ac:dyDescent="0.35"/>
    <row r="71" s="12" customFormat="1" x14ac:dyDescent="0.35"/>
    <row r="72" s="12" customFormat="1" x14ac:dyDescent="0.35"/>
    <row r="73" s="12" customFormat="1" x14ac:dyDescent="0.35"/>
    <row r="74" s="12" customFormat="1" x14ac:dyDescent="0.35"/>
    <row r="75" s="12" customFormat="1" x14ac:dyDescent="0.35"/>
    <row r="76" s="12" customFormat="1" x14ac:dyDescent="0.35"/>
    <row r="77" s="12" customFormat="1" x14ac:dyDescent="0.35"/>
    <row r="78" s="12" customFormat="1" x14ac:dyDescent="0.35"/>
    <row r="79" s="12" customFormat="1" x14ac:dyDescent="0.35"/>
    <row r="80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</sheetData>
  <sheetProtection algorithmName="SHA-512" hashValue="DXJyq/efkLX9Cfq012zI7RtMw6uQXRxMVb9VswbiMc4kKb4+RFjYuEMk6WBEqHBYsryejq8/uQKHXe/JeERUHQ==" saltValue="aXcqS3/uE+wZyXTEdposYw==" spinCount="100000" sheet="1" objects="1" scenarios="1"/>
  <mergeCells count="8">
    <mergeCell ref="C17:F17"/>
    <mergeCell ref="C15:F15"/>
    <mergeCell ref="C3:H3"/>
    <mergeCell ref="C4:H4"/>
    <mergeCell ref="C5:H5"/>
    <mergeCell ref="C8:H8"/>
    <mergeCell ref="C13:F13"/>
    <mergeCell ref="B11:H11"/>
  </mergeCells>
  <hyperlinks>
    <hyperlink ref="C17:F17" location="Help!A1" display="Click here for help"/>
    <hyperlink ref="C15:F15" location="Graphs!A1" display="Click here to view graphs"/>
    <hyperlink ref="C13:F13" location="Data!A1" display="Click here to input dat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3"/>
  <sheetViews>
    <sheetView showGridLines="0" workbookViewId="0">
      <selection activeCell="D2" sqref="D2:H2"/>
    </sheetView>
  </sheetViews>
  <sheetFormatPr defaultColWidth="8.90625" defaultRowHeight="14.5" x14ac:dyDescent="0.35"/>
  <cols>
    <col min="1" max="1" width="2.90625" style="10" customWidth="1"/>
    <col min="2" max="2" width="18.36328125" style="10" bestFit="1" customWidth="1"/>
    <col min="3" max="3" width="25" style="10" customWidth="1"/>
    <col min="4" max="4" width="19.54296875" style="10" bestFit="1" customWidth="1"/>
    <col min="5" max="5" width="19.54296875" style="10" customWidth="1"/>
    <col min="6" max="6" width="9.81640625" style="10" customWidth="1"/>
    <col min="7" max="7" width="32.6328125" style="10" bestFit="1" customWidth="1"/>
    <col min="8" max="8" width="16.36328125" style="10" bestFit="1" customWidth="1"/>
    <col min="9" max="9" width="16.1796875" style="10" bestFit="1" customWidth="1"/>
    <col min="10" max="10" width="25.54296875" style="10" bestFit="1" customWidth="1"/>
    <col min="11" max="11" width="27.1796875" style="10" bestFit="1" customWidth="1"/>
    <col min="12" max="12" width="9.6328125" style="10" customWidth="1"/>
    <col min="13" max="13" width="10.08984375" style="10" customWidth="1"/>
    <col min="14" max="14" width="10.90625" style="10" customWidth="1"/>
    <col min="15" max="15" width="11" style="10" customWidth="1"/>
    <col min="16" max="16384" width="8.90625" style="10"/>
  </cols>
  <sheetData>
    <row r="1" spans="1:52" s="12" customFormat="1" x14ac:dyDescent="0.35"/>
    <row r="2" spans="1:52" s="12" customFormat="1" x14ac:dyDescent="0.35">
      <c r="B2" s="13"/>
      <c r="C2" s="13"/>
      <c r="D2" s="55" t="s">
        <v>35</v>
      </c>
      <c r="E2" s="56"/>
      <c r="F2" s="56"/>
      <c r="G2" s="56"/>
      <c r="H2" s="57"/>
      <c r="I2" s="13"/>
    </row>
    <row r="3" spans="1:52" s="12" customFormat="1" x14ac:dyDescent="0.35"/>
    <row r="4" spans="1:52" s="12" customFormat="1" ht="21" x14ac:dyDescent="0.5">
      <c r="C4" s="64" t="str">
        <f>Menu!$B$11</f>
        <v>Input Church Name</v>
      </c>
      <c r="D4" s="65"/>
      <c r="E4" s="65"/>
      <c r="F4" s="65"/>
      <c r="G4" s="65"/>
      <c r="H4" s="65"/>
      <c r="I4" s="66"/>
    </row>
    <row r="5" spans="1:52" s="12" customFormat="1" x14ac:dyDescent="0.35"/>
    <row r="6" spans="1:52" s="12" customFormat="1" x14ac:dyDescent="0.35">
      <c r="B6" s="15" t="s">
        <v>61</v>
      </c>
    </row>
    <row r="7" spans="1:52" s="12" customFormat="1" ht="15.5" x14ac:dyDescent="0.35">
      <c r="B7" s="62" t="s">
        <v>47</v>
      </c>
      <c r="C7" s="63"/>
      <c r="D7" s="36"/>
      <c r="E7" s="35"/>
      <c r="F7" s="35"/>
      <c r="G7" s="35"/>
      <c r="H7" s="35"/>
      <c r="I7" s="35"/>
    </row>
    <row r="8" spans="1:52" s="12" customFormat="1" x14ac:dyDescent="0.3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52" s="12" customFormat="1" x14ac:dyDescent="0.35">
      <c r="B9" s="15" t="s">
        <v>61</v>
      </c>
      <c r="G9" s="16" t="s">
        <v>39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52" s="12" customFormat="1" x14ac:dyDescent="0.35">
      <c r="B10" s="21" t="s">
        <v>40</v>
      </c>
      <c r="C10" s="21" t="s">
        <v>36</v>
      </c>
      <c r="D10" s="21" t="s">
        <v>59</v>
      </c>
      <c r="E10" s="41" t="s">
        <v>51</v>
      </c>
      <c r="F10" s="19"/>
      <c r="G10" s="20" t="s">
        <v>37</v>
      </c>
      <c r="H10" s="21" t="s">
        <v>18</v>
      </c>
      <c r="I10" s="22"/>
      <c r="J10" s="2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52" x14ac:dyDescent="0.35">
      <c r="A11" s="12"/>
      <c r="B11" s="11"/>
      <c r="C11" s="32"/>
      <c r="D11" s="11"/>
      <c r="E11" s="11"/>
      <c r="F11" s="12"/>
      <c r="G11" s="17" t="s">
        <v>1</v>
      </c>
      <c r="H11" s="23">
        <f>COUNTIF($C$11:$C$110,"&lt;4.99")</f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x14ac:dyDescent="0.35">
      <c r="A12" s="12"/>
      <c r="B12" s="11"/>
      <c r="C12" s="32"/>
      <c r="D12" s="11"/>
      <c r="E12" s="11"/>
      <c r="F12" s="12"/>
      <c r="G12" s="17" t="s">
        <v>6</v>
      </c>
      <c r="H12" s="23">
        <f>COUNTIF($C$11:$C$110,"&lt;9.99")-COUNTIF($C$11:$C$110,"&lt;5")</f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x14ac:dyDescent="0.35">
      <c r="A13" s="12"/>
      <c r="B13" s="11"/>
      <c r="C13" s="32"/>
      <c r="D13" s="11"/>
      <c r="E13" s="11"/>
      <c r="F13" s="12"/>
      <c r="G13" s="17" t="s">
        <v>7</v>
      </c>
      <c r="H13" s="23">
        <f>COUNTIF($C$11:$C$110,"&lt;14.99")-COUNTIF($C$11:$C$110,"&lt;10")</f>
        <v>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x14ac:dyDescent="0.35">
      <c r="A14" s="12"/>
      <c r="B14" s="11"/>
      <c r="C14" s="32"/>
      <c r="D14" s="11"/>
      <c r="E14" s="11"/>
      <c r="F14" s="12"/>
      <c r="G14" s="17" t="s">
        <v>8</v>
      </c>
      <c r="H14" s="23">
        <f>COUNTIF($C$11:$C$110,"&lt;19.99")-COUNTIF($C$11:$C$110,"&lt;15")</f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x14ac:dyDescent="0.35">
      <c r="A15" s="12"/>
      <c r="B15" s="11"/>
      <c r="C15" s="32"/>
      <c r="D15" s="11"/>
      <c r="E15" s="11"/>
      <c r="F15" s="12"/>
      <c r="G15" s="17" t="s">
        <v>9</v>
      </c>
      <c r="H15" s="23">
        <f>COUNTIF($C$11:$C$110,"&lt;29.99")-COUNTIF($C$11:$C$110,"&lt;20")</f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2" x14ac:dyDescent="0.35">
      <c r="A16" s="12"/>
      <c r="B16" s="11"/>
      <c r="C16" s="32"/>
      <c r="D16" s="11"/>
      <c r="E16" s="11"/>
      <c r="F16" s="12"/>
      <c r="G16" s="17" t="s">
        <v>19</v>
      </c>
      <c r="H16" s="23">
        <f>COUNTIF($C$11:$C$110,"&lt;39.99")-COUNTIF($C$11:$C$110,"&lt;30")</f>
        <v>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3" x14ac:dyDescent="0.35">
      <c r="A17" s="12"/>
      <c r="B17" s="11"/>
      <c r="C17" s="32"/>
      <c r="D17" s="11"/>
      <c r="E17" s="11"/>
      <c r="F17" s="12"/>
      <c r="G17" s="17" t="s">
        <v>20</v>
      </c>
      <c r="H17" s="23">
        <f>COUNTIF($C$11:$C$110,"&lt;49.99")-COUNTIF($C$11:$C$110,"&lt;40")</f>
        <v>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3" x14ac:dyDescent="0.35">
      <c r="A18" s="12"/>
      <c r="B18" s="11"/>
      <c r="C18" s="32"/>
      <c r="D18" s="11"/>
      <c r="E18" s="11"/>
      <c r="F18" s="12"/>
      <c r="G18" s="17" t="s">
        <v>21</v>
      </c>
      <c r="H18" s="23">
        <f>COUNTIF($C$11:$C$110,"&lt;59.99")-COUNTIF($C$11:$C$110,"&lt;50")</f>
        <v>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3" x14ac:dyDescent="0.35">
      <c r="A19" s="12"/>
      <c r="B19" s="11"/>
      <c r="C19" s="32"/>
      <c r="D19" s="11"/>
      <c r="E19" s="11"/>
      <c r="F19" s="12"/>
      <c r="G19" s="17" t="s">
        <v>22</v>
      </c>
      <c r="H19" s="23">
        <f>COUNTIF($C$11:$C$110,"&lt;69.99")-COUNTIF($C$11:$C$110,"&lt;60")</f>
        <v>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3" x14ac:dyDescent="0.35">
      <c r="A20" s="12"/>
      <c r="B20" s="11"/>
      <c r="C20" s="32"/>
      <c r="D20" s="11"/>
      <c r="E20" s="11"/>
      <c r="F20" s="12"/>
      <c r="G20" s="17" t="s">
        <v>23</v>
      </c>
      <c r="H20" s="23">
        <f>COUNTIF($C$11:$C$110,"&lt;79.99")-COUNTIF($C$11:$C$110,"&lt;70")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3" x14ac:dyDescent="0.35">
      <c r="A21" s="12"/>
      <c r="B21" s="11"/>
      <c r="C21" s="32"/>
      <c r="D21" s="11"/>
      <c r="E21" s="11"/>
      <c r="F21" s="12"/>
      <c r="G21" s="17" t="s">
        <v>15</v>
      </c>
      <c r="H21" s="23">
        <f>COUNTIF($C$11:$C$110,"&lt;89.99")-COUNTIF($C$11:$C$110,"&lt;80")</f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3" x14ac:dyDescent="0.35">
      <c r="A22" s="12"/>
      <c r="B22" s="11"/>
      <c r="C22" s="32"/>
      <c r="D22" s="11"/>
      <c r="E22" s="11"/>
      <c r="F22" s="12"/>
      <c r="G22" s="17" t="s">
        <v>16</v>
      </c>
      <c r="H22" s="23">
        <f>COUNTIF($C$11:$C$110,"&lt;99.99")-COUNTIF($C$11:$C$110,"&lt;90")</f>
        <v>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3" x14ac:dyDescent="0.35">
      <c r="A23" s="12"/>
      <c r="B23" s="11"/>
      <c r="C23" s="32"/>
      <c r="D23" s="11"/>
      <c r="E23" s="11"/>
      <c r="F23" s="12"/>
      <c r="G23" s="17" t="s">
        <v>17</v>
      </c>
      <c r="H23" s="23">
        <f>COUNTIF($C$11:$C$110,"&gt;99.99")</f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3" x14ac:dyDescent="0.35">
      <c r="A24" s="12"/>
      <c r="B24" s="11"/>
      <c r="C24" s="32"/>
      <c r="D24" s="11"/>
      <c r="E24" s="11"/>
      <c r="F24" s="12"/>
      <c r="G24" s="24" t="s">
        <v>24</v>
      </c>
      <c r="H24" s="25">
        <f>SUM(H11:H23)</f>
        <v>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3" x14ac:dyDescent="0.35">
      <c r="A25" s="12"/>
      <c r="B25" s="11"/>
      <c r="C25" s="32"/>
      <c r="D25" s="11"/>
      <c r="E25" s="11"/>
      <c r="F25" s="12"/>
      <c r="G25" s="26"/>
      <c r="H25" s="27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3" x14ac:dyDescent="0.35">
      <c r="A26" s="12"/>
      <c r="B26" s="11"/>
      <c r="C26" s="32"/>
      <c r="D26" s="11"/>
      <c r="E26" s="11"/>
      <c r="F26" s="12"/>
      <c r="G26" s="16" t="s">
        <v>39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1:53" x14ac:dyDescent="0.35">
      <c r="A27" s="12"/>
      <c r="B27" s="11"/>
      <c r="C27" s="32"/>
      <c r="D27" s="11"/>
      <c r="E27" s="11"/>
      <c r="F27" s="12"/>
      <c r="G27" s="21" t="s">
        <v>59</v>
      </c>
      <c r="H27" s="31" t="s">
        <v>38</v>
      </c>
      <c r="I27" s="31" t="s">
        <v>18</v>
      </c>
      <c r="J27" s="31" t="s">
        <v>48</v>
      </c>
      <c r="K27" s="31" t="s">
        <v>49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x14ac:dyDescent="0.35">
      <c r="A28" s="12"/>
      <c r="B28" s="11"/>
      <c r="C28" s="32"/>
      <c r="D28" s="11"/>
      <c r="E28" s="11"/>
      <c r="F28" s="12"/>
      <c r="G28" s="17" t="s">
        <v>3</v>
      </c>
      <c r="H28" s="18">
        <f>SUMIF($D$11:$D$110,$G28,$C$11:$C$110)</f>
        <v>0</v>
      </c>
      <c r="I28" s="17">
        <f>COUNTIF($D$11:$D$110,$G28)</f>
        <v>0</v>
      </c>
      <c r="J28" s="29" t="str">
        <f>IF(I28=0,"N/A",H28/I28)</f>
        <v>N/A</v>
      </c>
      <c r="K28" s="18" t="e">
        <f t="array" ref="K28">MEDIAN(IF($D$11:$D$110=$G28,$C$11:$C$110))</f>
        <v>#NUM!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x14ac:dyDescent="0.35">
      <c r="A29" s="12"/>
      <c r="B29" s="11"/>
      <c r="C29" s="32"/>
      <c r="D29" s="11"/>
      <c r="E29" s="11"/>
      <c r="F29" s="12"/>
      <c r="G29" s="17" t="s">
        <v>4</v>
      </c>
      <c r="H29" s="18">
        <f>SUMIF($D$11:$D$110,$G29,$C$11:$C$110)</f>
        <v>0</v>
      </c>
      <c r="I29" s="17">
        <f>COUNTIF($D$11:$D$110,$G29)</f>
        <v>0</v>
      </c>
      <c r="J29" s="29" t="str">
        <f>IF(I29=0,"N/A",H29/I29)</f>
        <v>N/A</v>
      </c>
      <c r="K29" s="18" t="e">
        <f t="array" ref="K29">MEDIAN(IF($D$11:$D$110=$G29,$C$11:$C$110))</f>
        <v>#NUM!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x14ac:dyDescent="0.35">
      <c r="A30" s="12"/>
      <c r="B30" s="11"/>
      <c r="C30" s="32"/>
      <c r="D30" s="11"/>
      <c r="E30" s="11"/>
      <c r="F30" s="12"/>
      <c r="G30" s="17" t="s">
        <v>0</v>
      </c>
      <c r="H30" s="18">
        <f>SUMIF($D$11:$D$110,$G30,$C$11:$C$110)</f>
        <v>0</v>
      </c>
      <c r="I30" s="17">
        <f>COUNTIF($D$11:$D$110,$G30)</f>
        <v>0</v>
      </c>
      <c r="J30" s="29" t="str">
        <f>IF(I30=0,"N/A",H30/I30)</f>
        <v>N/A</v>
      </c>
      <c r="K30" s="18" t="e">
        <f t="array" ref="K30">MEDIAN(IF($D$11:$D$110=$G30,$C$11:$C$110))</f>
        <v>#NUM!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x14ac:dyDescent="0.35">
      <c r="A31" s="12"/>
      <c r="B31" s="11"/>
      <c r="C31" s="32"/>
      <c r="D31" s="11"/>
      <c r="E31" s="11"/>
      <c r="F31" s="12"/>
      <c r="G31" s="17" t="s">
        <v>2</v>
      </c>
      <c r="H31" s="18">
        <f>SUMIF($D$11:$D$110,$G31,$C$11:$C$110)</f>
        <v>0</v>
      </c>
      <c r="I31" s="17">
        <f>COUNTIF($D$11:$D$110,$G31)</f>
        <v>0</v>
      </c>
      <c r="J31" s="29" t="str">
        <f>IF(I31=0,"N/A",H31/I31)</f>
        <v>N/A</v>
      </c>
      <c r="K31" s="18" t="e">
        <f t="array" ref="K31">MEDIAN(IF($D$11:$D$110=$G31,$C$11:$C$110))</f>
        <v>#NUM!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x14ac:dyDescent="0.35">
      <c r="A32" s="12"/>
      <c r="B32" s="11"/>
      <c r="C32" s="32"/>
      <c r="D32" s="11"/>
      <c r="E32" s="11"/>
      <c r="F32" s="12"/>
      <c r="G32" s="24" t="s">
        <v>60</v>
      </c>
      <c r="H32" s="28">
        <f>SUM(H28:H31)</f>
        <v>0</v>
      </c>
      <c r="I32" s="24">
        <f>SUM(I28:I31)</f>
        <v>0</v>
      </c>
      <c r="J32" s="30" t="str">
        <f>IF(I32=0,"N/A",H32/I32)</f>
        <v>N/A</v>
      </c>
      <c r="K32" s="28" t="e">
        <f>MEDIAN($C$11:$C$110)</f>
        <v>#NUM!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2" x14ac:dyDescent="0.35">
      <c r="A33" s="12"/>
      <c r="B33" s="11"/>
      <c r="C33" s="32"/>
      <c r="D33" s="11"/>
      <c r="E33" s="11"/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 x14ac:dyDescent="0.35">
      <c r="A34" s="12"/>
      <c r="B34" s="11"/>
      <c r="C34" s="32"/>
      <c r="D34" s="11"/>
      <c r="E34" s="11"/>
      <c r="F34" s="12"/>
      <c r="G34" s="16" t="s">
        <v>39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x14ac:dyDescent="0.35">
      <c r="A35" s="12"/>
      <c r="B35" s="11"/>
      <c r="C35" s="32"/>
      <c r="D35" s="11"/>
      <c r="E35" s="11"/>
      <c r="F35" s="12"/>
      <c r="G35" s="42" t="s">
        <v>55</v>
      </c>
      <c r="H35" s="43">
        <f>COUNTIF($E$11:$E$110,"yes")</f>
        <v>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x14ac:dyDescent="0.35">
      <c r="A36" s="12"/>
      <c r="B36" s="11"/>
      <c r="C36" s="32"/>
      <c r="D36" s="11"/>
      <c r="E36" s="11"/>
      <c r="F36" s="12"/>
      <c r="G36" s="42" t="s">
        <v>56</v>
      </c>
      <c r="H36" s="44" t="str">
        <f>IF(H35=0,"N/A",H35/$I$32)</f>
        <v>N/A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x14ac:dyDescent="0.35">
      <c r="A37" s="12"/>
      <c r="B37" s="11"/>
      <c r="C37" s="32"/>
      <c r="D37" s="11"/>
      <c r="E37" s="11"/>
      <c r="F37" s="12"/>
      <c r="G37" s="42" t="s">
        <v>57</v>
      </c>
      <c r="H37" s="43">
        <f>COUNTIF($E$11:$E$110,"No")</f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</row>
    <row r="38" spans="1:52" x14ac:dyDescent="0.35">
      <c r="A38" s="12"/>
      <c r="B38" s="11"/>
      <c r="C38" s="32"/>
      <c r="D38" s="11"/>
      <c r="E38" s="11"/>
      <c r="F38" s="12"/>
      <c r="G38" s="42" t="s">
        <v>58</v>
      </c>
      <c r="H38" s="44" t="str">
        <f>IF(H37=0,"N/A",H37/$I$32)</f>
        <v>N/A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 x14ac:dyDescent="0.35">
      <c r="A39" s="12"/>
      <c r="B39" s="11"/>
      <c r="C39" s="32"/>
      <c r="D39" s="11"/>
      <c r="E39" s="11"/>
      <c r="F39" s="12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x14ac:dyDescent="0.35">
      <c r="A40" s="12"/>
      <c r="B40" s="11"/>
      <c r="C40" s="32"/>
      <c r="D40" s="11"/>
      <c r="E40" s="11"/>
      <c r="F40" s="1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2" x14ac:dyDescent="0.35">
      <c r="A41" s="12"/>
      <c r="B41" s="11"/>
      <c r="C41" s="32"/>
      <c r="D41" s="11"/>
      <c r="E41" s="11"/>
      <c r="F41" s="1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x14ac:dyDescent="0.35">
      <c r="A42" s="12"/>
      <c r="B42" s="11"/>
      <c r="C42" s="32"/>
      <c r="D42" s="11"/>
      <c r="E42" s="11"/>
      <c r="F42" s="12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x14ac:dyDescent="0.35">
      <c r="A43" s="12"/>
      <c r="B43" s="11"/>
      <c r="C43" s="32"/>
      <c r="D43" s="11"/>
      <c r="E43" s="11"/>
      <c r="F43" s="12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2" x14ac:dyDescent="0.35">
      <c r="A44" s="12"/>
      <c r="B44" s="11"/>
      <c r="C44" s="32"/>
      <c r="D44" s="11"/>
      <c r="E44" s="11"/>
      <c r="F44" s="12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2" x14ac:dyDescent="0.35">
      <c r="A45" s="12"/>
      <c r="B45" s="11"/>
      <c r="C45" s="32"/>
      <c r="D45" s="11"/>
      <c r="E45" s="11"/>
      <c r="F45" s="12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x14ac:dyDescent="0.35">
      <c r="A46" s="12"/>
      <c r="B46" s="11"/>
      <c r="C46" s="32"/>
      <c r="D46" s="11"/>
      <c r="E46" s="11"/>
      <c r="F46" s="12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x14ac:dyDescent="0.35">
      <c r="A47" s="12"/>
      <c r="B47" s="11"/>
      <c r="C47" s="32"/>
      <c r="D47" s="11"/>
      <c r="E47" s="11"/>
      <c r="F47" s="12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2" x14ac:dyDescent="0.35">
      <c r="A48" s="12"/>
      <c r="B48" s="11"/>
      <c r="C48" s="32"/>
      <c r="D48" s="11"/>
      <c r="E48" s="11"/>
      <c r="F48" s="12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52" x14ac:dyDescent="0.35">
      <c r="A49" s="12"/>
      <c r="B49" s="11"/>
      <c r="C49" s="32"/>
      <c r="D49" s="11"/>
      <c r="E49" s="11"/>
      <c r="F49" s="12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1:52" x14ac:dyDescent="0.35">
      <c r="A50" s="12"/>
      <c r="B50" s="11"/>
      <c r="C50" s="32"/>
      <c r="D50" s="11"/>
      <c r="E50" s="11"/>
      <c r="F50" s="12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1:52" x14ac:dyDescent="0.35">
      <c r="A51" s="12"/>
      <c r="B51" s="11"/>
      <c r="C51" s="32"/>
      <c r="D51" s="11"/>
      <c r="E51" s="11"/>
      <c r="F51" s="12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1:52" x14ac:dyDescent="0.35">
      <c r="A52" s="12"/>
      <c r="B52" s="11"/>
      <c r="C52" s="32"/>
      <c r="D52" s="11"/>
      <c r="E52" s="11"/>
      <c r="F52" s="12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1:52" x14ac:dyDescent="0.35">
      <c r="A53" s="12"/>
      <c r="B53" s="11"/>
      <c r="C53" s="32"/>
      <c r="D53" s="11"/>
      <c r="E53" s="11"/>
      <c r="F53" s="1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1:52" x14ac:dyDescent="0.35">
      <c r="A54" s="12"/>
      <c r="B54" s="11"/>
      <c r="C54" s="32"/>
      <c r="D54" s="11"/>
      <c r="E54" s="11"/>
      <c r="F54" s="12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2" x14ac:dyDescent="0.35">
      <c r="A55" s="12"/>
      <c r="B55" s="11"/>
      <c r="C55" s="32"/>
      <c r="D55" s="11"/>
      <c r="E55" s="11"/>
      <c r="F55" s="12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1:52" x14ac:dyDescent="0.35">
      <c r="A56" s="12"/>
      <c r="B56" s="11"/>
      <c r="C56" s="32"/>
      <c r="D56" s="11"/>
      <c r="E56" s="11"/>
      <c r="F56" s="12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x14ac:dyDescent="0.35">
      <c r="A57" s="12"/>
      <c r="B57" s="11"/>
      <c r="C57" s="32"/>
      <c r="D57" s="11"/>
      <c r="E57" s="11"/>
      <c r="F57" s="12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1:52" x14ac:dyDescent="0.35">
      <c r="A58" s="12"/>
      <c r="B58" s="11"/>
      <c r="C58" s="32"/>
      <c r="D58" s="11"/>
      <c r="E58" s="11"/>
      <c r="F58" s="12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1:52" x14ac:dyDescent="0.35">
      <c r="A59" s="12"/>
      <c r="B59" s="11"/>
      <c r="C59" s="32"/>
      <c r="D59" s="11"/>
      <c r="E59" s="11"/>
      <c r="F59" s="12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1:52" x14ac:dyDescent="0.35">
      <c r="A60" s="12"/>
      <c r="B60" s="11"/>
      <c r="C60" s="32"/>
      <c r="D60" s="11"/>
      <c r="E60" s="11"/>
      <c r="F60" s="12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x14ac:dyDescent="0.35">
      <c r="A61" s="12"/>
      <c r="B61" s="11"/>
      <c r="C61" s="32"/>
      <c r="D61" s="11"/>
      <c r="E61" s="11"/>
      <c r="F61" s="12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1:52" x14ac:dyDescent="0.35">
      <c r="A62" s="12"/>
      <c r="B62" s="11"/>
      <c r="C62" s="32"/>
      <c r="D62" s="11"/>
      <c r="E62" s="11"/>
      <c r="F62" s="12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x14ac:dyDescent="0.35">
      <c r="A63" s="12"/>
      <c r="B63" s="11"/>
      <c r="C63" s="32"/>
      <c r="D63" s="11"/>
      <c r="E63" s="11"/>
      <c r="F63" s="12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1:52" x14ac:dyDescent="0.35">
      <c r="A64" s="12"/>
      <c r="B64" s="11"/>
      <c r="C64" s="32"/>
      <c r="D64" s="11"/>
      <c r="E64" s="11"/>
      <c r="F64" s="12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2" x14ac:dyDescent="0.35">
      <c r="A65" s="12"/>
      <c r="B65" s="11"/>
      <c r="C65" s="32"/>
      <c r="D65" s="11"/>
      <c r="E65" s="11"/>
      <c r="F65" s="12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2" x14ac:dyDescent="0.35">
      <c r="A66" s="12"/>
      <c r="B66" s="11"/>
      <c r="C66" s="32"/>
      <c r="D66" s="11"/>
      <c r="E66" s="11"/>
      <c r="F66" s="12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2" x14ac:dyDescent="0.35">
      <c r="A67" s="12"/>
      <c r="B67" s="11"/>
      <c r="C67" s="32"/>
      <c r="D67" s="11"/>
      <c r="E67" s="11"/>
      <c r="F67" s="12"/>
      <c r="G67" s="12"/>
      <c r="H67" s="12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x14ac:dyDescent="0.35">
      <c r="A68" s="12"/>
      <c r="B68" s="11"/>
      <c r="C68" s="32"/>
      <c r="D68" s="11"/>
      <c r="E68" s="11"/>
      <c r="F68" s="12"/>
      <c r="G68" s="12"/>
      <c r="H68" s="12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2" x14ac:dyDescent="0.35">
      <c r="A69" s="12"/>
      <c r="B69" s="11"/>
      <c r="C69" s="32"/>
      <c r="D69" s="11"/>
      <c r="E69" s="11"/>
      <c r="F69" s="12"/>
      <c r="G69" s="12"/>
      <c r="H69" s="12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2" x14ac:dyDescent="0.35">
      <c r="A70" s="12"/>
      <c r="B70" s="11"/>
      <c r="C70" s="32"/>
      <c r="D70" s="11"/>
      <c r="E70" s="11"/>
      <c r="F70" s="12"/>
      <c r="G70" s="12"/>
      <c r="H70" s="12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2" x14ac:dyDescent="0.35">
      <c r="A71" s="12"/>
      <c r="B71" s="11"/>
      <c r="C71" s="32"/>
      <c r="D71" s="11"/>
      <c r="E71" s="11"/>
      <c r="F71" s="12"/>
      <c r="G71" s="12"/>
      <c r="H71" s="12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2" x14ac:dyDescent="0.35">
      <c r="A72" s="12"/>
      <c r="B72" s="11"/>
      <c r="C72" s="32"/>
      <c r="D72" s="11"/>
      <c r="E72" s="11"/>
      <c r="F72" s="12"/>
      <c r="G72" s="12"/>
      <c r="H72" s="12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2" x14ac:dyDescent="0.35">
      <c r="A73" s="12"/>
      <c r="B73" s="11"/>
      <c r="C73" s="32"/>
      <c r="D73" s="11"/>
      <c r="E73" s="11"/>
      <c r="F73" s="12"/>
      <c r="G73" s="12"/>
      <c r="H73" s="12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2" x14ac:dyDescent="0.35">
      <c r="A74" s="12"/>
      <c r="B74" s="11"/>
      <c r="C74" s="32"/>
      <c r="D74" s="11"/>
      <c r="E74" s="11"/>
      <c r="F74" s="12"/>
      <c r="G74" s="12"/>
      <c r="H74" s="12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x14ac:dyDescent="0.35">
      <c r="A75" s="12"/>
      <c r="B75" s="11"/>
      <c r="C75" s="32"/>
      <c r="D75" s="11"/>
      <c r="E75" s="11"/>
      <c r="F75" s="12"/>
      <c r="G75" s="12"/>
      <c r="H75" s="12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52" x14ac:dyDescent="0.35">
      <c r="A76" s="12"/>
      <c r="B76" s="11"/>
      <c r="C76" s="32"/>
      <c r="D76" s="11"/>
      <c r="E76" s="11"/>
      <c r="F76" s="12"/>
      <c r="G76" s="12"/>
      <c r="H76" s="12"/>
      <c r="I76" s="1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x14ac:dyDescent="0.35">
      <c r="A77" s="12"/>
      <c r="B77" s="11"/>
      <c r="C77" s="32"/>
      <c r="D77" s="11"/>
      <c r="E77" s="11"/>
      <c r="F77" s="12"/>
      <c r="G77" s="12"/>
      <c r="H77" s="12"/>
      <c r="I77" s="14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1:52" x14ac:dyDescent="0.35">
      <c r="A78" s="12"/>
      <c r="B78" s="11"/>
      <c r="C78" s="32"/>
      <c r="D78" s="11"/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</row>
    <row r="79" spans="1:52" x14ac:dyDescent="0.35">
      <c r="A79" s="12"/>
      <c r="B79" s="11"/>
      <c r="C79" s="32"/>
      <c r="D79" s="11"/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1:52" x14ac:dyDescent="0.35">
      <c r="A80" s="12"/>
      <c r="B80" s="11"/>
      <c r="C80" s="32"/>
      <c r="D80" s="11"/>
      <c r="E80" s="1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</row>
    <row r="81" spans="1:52" x14ac:dyDescent="0.35">
      <c r="A81" s="12"/>
      <c r="B81" s="11"/>
      <c r="C81" s="32"/>
      <c r="D81" s="11"/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52" x14ac:dyDescent="0.35">
      <c r="A82" s="12"/>
      <c r="B82" s="11"/>
      <c r="C82" s="32"/>
      <c r="D82" s="11"/>
      <c r="E82" s="11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1:52" x14ac:dyDescent="0.35">
      <c r="A83" s="12"/>
      <c r="B83" s="11"/>
      <c r="C83" s="32"/>
      <c r="D83" s="11"/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1:52" x14ac:dyDescent="0.35">
      <c r="A84" s="12"/>
      <c r="B84" s="11"/>
      <c r="C84" s="32"/>
      <c r="D84" s="11"/>
      <c r="E84" s="11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1:52" x14ac:dyDescent="0.35">
      <c r="A85" s="12"/>
      <c r="B85" s="11"/>
      <c r="C85" s="32"/>
      <c r="D85" s="11"/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1:52" x14ac:dyDescent="0.35">
      <c r="A86" s="12"/>
      <c r="B86" s="11"/>
      <c r="C86" s="32"/>
      <c r="D86" s="11"/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1:52" x14ac:dyDescent="0.35">
      <c r="A87" s="12"/>
      <c r="B87" s="11"/>
      <c r="C87" s="32"/>
      <c r="D87" s="11"/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1:52" x14ac:dyDescent="0.35">
      <c r="A88" s="12"/>
      <c r="B88" s="11"/>
      <c r="C88" s="32"/>
      <c r="D88" s="11"/>
      <c r="E88" s="1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1:52" x14ac:dyDescent="0.35">
      <c r="A89" s="12"/>
      <c r="B89" s="11"/>
      <c r="C89" s="32"/>
      <c r="D89" s="11"/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</row>
    <row r="90" spans="1:52" x14ac:dyDescent="0.35">
      <c r="A90" s="12"/>
      <c r="B90" s="11"/>
      <c r="C90" s="32"/>
      <c r="D90" s="11"/>
      <c r="E90" s="1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1:52" x14ac:dyDescent="0.35">
      <c r="A91" s="12"/>
      <c r="B91" s="11"/>
      <c r="C91" s="32"/>
      <c r="D91" s="11"/>
      <c r="E91" s="11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</row>
    <row r="92" spans="1:52" x14ac:dyDescent="0.35">
      <c r="A92" s="12"/>
      <c r="B92" s="11"/>
      <c r="C92" s="32"/>
      <c r="D92" s="11"/>
      <c r="E92" s="11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</row>
    <row r="93" spans="1:52" x14ac:dyDescent="0.35">
      <c r="A93" s="12"/>
      <c r="B93" s="11"/>
      <c r="C93" s="32"/>
      <c r="D93" s="11"/>
      <c r="E93" s="11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</row>
    <row r="94" spans="1:52" x14ac:dyDescent="0.35">
      <c r="A94" s="12"/>
      <c r="B94" s="11"/>
      <c r="C94" s="32"/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</row>
    <row r="95" spans="1:52" x14ac:dyDescent="0.35">
      <c r="A95" s="12"/>
      <c r="B95" s="11"/>
      <c r="C95" s="32"/>
      <c r="D95" s="11"/>
      <c r="E95" s="11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1:52" x14ac:dyDescent="0.35">
      <c r="A96" s="12"/>
      <c r="B96" s="11"/>
      <c r="C96" s="32"/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1:52" x14ac:dyDescent="0.35">
      <c r="A97" s="12"/>
      <c r="B97" s="11"/>
      <c r="C97" s="32"/>
      <c r="D97" s="11"/>
      <c r="E97" s="11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1:52" x14ac:dyDescent="0.35">
      <c r="A98" s="12"/>
      <c r="B98" s="11"/>
      <c r="C98" s="32"/>
      <c r="D98" s="11"/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1:52" x14ac:dyDescent="0.35">
      <c r="A99" s="12"/>
      <c r="B99" s="11"/>
      <c r="C99" s="32"/>
      <c r="D99" s="11"/>
      <c r="E99" s="11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1:52" x14ac:dyDescent="0.35">
      <c r="A100" s="12"/>
      <c r="B100" s="11"/>
      <c r="C100" s="32"/>
      <c r="D100" s="11"/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1:52" x14ac:dyDescent="0.35">
      <c r="A101" s="12"/>
      <c r="B101" s="11"/>
      <c r="C101" s="32"/>
      <c r="D101" s="11"/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1:52" x14ac:dyDescent="0.35">
      <c r="A102" s="12"/>
      <c r="B102" s="11"/>
      <c r="C102" s="32"/>
      <c r="D102" s="11"/>
      <c r="E102" s="11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1:52" x14ac:dyDescent="0.35">
      <c r="A103" s="12"/>
      <c r="B103" s="11"/>
      <c r="C103" s="32"/>
      <c r="D103" s="11"/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1:52" x14ac:dyDescent="0.35">
      <c r="A104" s="12"/>
      <c r="B104" s="11"/>
      <c r="C104" s="32"/>
      <c r="D104" s="11"/>
      <c r="E104" s="11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1:52" x14ac:dyDescent="0.35">
      <c r="A105" s="12"/>
      <c r="B105" s="11"/>
      <c r="C105" s="32"/>
      <c r="D105" s="11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52" x14ac:dyDescent="0.35">
      <c r="A106" s="12"/>
      <c r="B106" s="11"/>
      <c r="C106" s="32"/>
      <c r="D106" s="11"/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1:52" x14ac:dyDescent="0.35">
      <c r="A107" s="12"/>
      <c r="B107" s="11"/>
      <c r="C107" s="32"/>
      <c r="D107" s="11"/>
      <c r="E107" s="11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1:52" x14ac:dyDescent="0.35">
      <c r="A108" s="12"/>
      <c r="B108" s="11"/>
      <c r="C108" s="32"/>
      <c r="D108" s="11"/>
      <c r="E108" s="11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 x14ac:dyDescent="0.35">
      <c r="A109" s="12"/>
      <c r="B109" s="11"/>
      <c r="C109" s="32"/>
      <c r="D109" s="11"/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1:52" x14ac:dyDescent="0.35">
      <c r="A110" s="12"/>
      <c r="B110" s="11"/>
      <c r="C110" s="32"/>
      <c r="D110" s="11"/>
      <c r="E110" s="11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 s="12" customFormat="1" x14ac:dyDescent="0.35"/>
    <row r="112" spans="1:5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  <row r="572" s="12" customFormat="1" x14ac:dyDescent="0.35"/>
    <row r="573" s="12" customFormat="1" x14ac:dyDescent="0.35"/>
    <row r="574" s="12" customFormat="1" x14ac:dyDescent="0.35"/>
    <row r="575" s="12" customFormat="1" x14ac:dyDescent="0.35"/>
    <row r="576" s="12" customFormat="1" x14ac:dyDescent="0.35"/>
    <row r="577" s="12" customFormat="1" x14ac:dyDescent="0.35"/>
    <row r="578" s="12" customFormat="1" x14ac:dyDescent="0.35"/>
    <row r="579" s="12" customFormat="1" x14ac:dyDescent="0.35"/>
    <row r="580" s="12" customFormat="1" x14ac:dyDescent="0.35"/>
    <row r="581" s="12" customFormat="1" x14ac:dyDescent="0.35"/>
    <row r="582" s="12" customFormat="1" x14ac:dyDescent="0.35"/>
    <row r="583" s="12" customFormat="1" x14ac:dyDescent="0.35"/>
    <row r="584" s="12" customFormat="1" x14ac:dyDescent="0.35"/>
    <row r="585" s="12" customFormat="1" x14ac:dyDescent="0.35"/>
    <row r="586" s="12" customFormat="1" x14ac:dyDescent="0.35"/>
    <row r="587" s="12" customFormat="1" x14ac:dyDescent="0.35"/>
    <row r="588" s="12" customFormat="1" x14ac:dyDescent="0.35"/>
    <row r="589" s="12" customFormat="1" x14ac:dyDescent="0.35"/>
    <row r="590" s="12" customFormat="1" x14ac:dyDescent="0.35"/>
    <row r="591" s="12" customFormat="1" x14ac:dyDescent="0.35"/>
    <row r="592" s="12" customFormat="1" x14ac:dyDescent="0.35"/>
    <row r="593" s="12" customFormat="1" x14ac:dyDescent="0.35"/>
    <row r="594" s="12" customFormat="1" x14ac:dyDescent="0.35"/>
    <row r="595" s="12" customFormat="1" x14ac:dyDescent="0.35"/>
    <row r="596" s="12" customFormat="1" x14ac:dyDescent="0.35"/>
    <row r="597" s="12" customFormat="1" x14ac:dyDescent="0.35"/>
    <row r="598" s="12" customFormat="1" x14ac:dyDescent="0.35"/>
    <row r="599" s="12" customFormat="1" x14ac:dyDescent="0.35"/>
    <row r="600" s="12" customFormat="1" x14ac:dyDescent="0.35"/>
    <row r="601" s="12" customFormat="1" x14ac:dyDescent="0.35"/>
    <row r="602" s="12" customFormat="1" x14ac:dyDescent="0.35"/>
    <row r="603" s="12" customFormat="1" x14ac:dyDescent="0.35"/>
    <row r="604" s="12" customFormat="1" x14ac:dyDescent="0.35"/>
    <row r="605" s="12" customFormat="1" x14ac:dyDescent="0.35"/>
    <row r="606" s="12" customFormat="1" x14ac:dyDescent="0.35"/>
    <row r="607" s="12" customFormat="1" x14ac:dyDescent="0.35"/>
    <row r="608" s="12" customFormat="1" x14ac:dyDescent="0.35"/>
    <row r="609" s="12" customFormat="1" x14ac:dyDescent="0.35"/>
    <row r="610" s="12" customFormat="1" x14ac:dyDescent="0.35"/>
    <row r="611" s="12" customFormat="1" x14ac:dyDescent="0.35"/>
    <row r="612" s="12" customFormat="1" x14ac:dyDescent="0.35"/>
    <row r="613" s="12" customFormat="1" x14ac:dyDescent="0.35"/>
    <row r="614" s="12" customFormat="1" x14ac:dyDescent="0.35"/>
    <row r="615" s="12" customFormat="1" x14ac:dyDescent="0.35"/>
    <row r="616" s="12" customFormat="1" x14ac:dyDescent="0.35"/>
    <row r="617" s="12" customFormat="1" x14ac:dyDescent="0.35"/>
    <row r="618" s="12" customFormat="1" x14ac:dyDescent="0.35"/>
    <row r="619" s="12" customFormat="1" x14ac:dyDescent="0.35"/>
    <row r="620" s="12" customFormat="1" x14ac:dyDescent="0.35"/>
    <row r="621" s="12" customFormat="1" x14ac:dyDescent="0.35"/>
    <row r="622" s="12" customFormat="1" x14ac:dyDescent="0.35"/>
    <row r="623" s="12" customFormat="1" x14ac:dyDescent="0.35"/>
    <row r="624" s="12" customFormat="1" x14ac:dyDescent="0.35"/>
    <row r="625" s="12" customFormat="1" x14ac:dyDescent="0.35"/>
    <row r="626" s="12" customFormat="1" x14ac:dyDescent="0.35"/>
    <row r="627" s="12" customFormat="1" x14ac:dyDescent="0.35"/>
    <row r="628" s="12" customFormat="1" x14ac:dyDescent="0.35"/>
    <row r="629" s="12" customFormat="1" x14ac:dyDescent="0.35"/>
    <row r="630" s="12" customFormat="1" x14ac:dyDescent="0.35"/>
    <row r="631" s="12" customFormat="1" x14ac:dyDescent="0.35"/>
    <row r="632" s="12" customFormat="1" x14ac:dyDescent="0.35"/>
    <row r="633" s="12" customFormat="1" x14ac:dyDescent="0.35"/>
    <row r="634" s="12" customFormat="1" x14ac:dyDescent="0.35"/>
    <row r="635" s="12" customFormat="1" x14ac:dyDescent="0.35"/>
    <row r="636" s="12" customFormat="1" x14ac:dyDescent="0.35"/>
    <row r="637" s="12" customFormat="1" x14ac:dyDescent="0.35"/>
    <row r="638" s="12" customFormat="1" x14ac:dyDescent="0.35"/>
    <row r="639" s="12" customFormat="1" x14ac:dyDescent="0.35"/>
    <row r="640" s="12" customFormat="1" x14ac:dyDescent="0.35"/>
    <row r="641" s="12" customFormat="1" x14ac:dyDescent="0.35"/>
    <row r="642" s="12" customFormat="1" x14ac:dyDescent="0.35"/>
    <row r="643" s="12" customFormat="1" x14ac:dyDescent="0.35"/>
    <row r="644" s="12" customFormat="1" x14ac:dyDescent="0.35"/>
    <row r="645" s="12" customFormat="1" x14ac:dyDescent="0.35"/>
    <row r="646" s="12" customFormat="1" x14ac:dyDescent="0.35"/>
    <row r="647" s="12" customFormat="1" x14ac:dyDescent="0.35"/>
    <row r="648" s="12" customFormat="1" x14ac:dyDescent="0.35"/>
    <row r="649" s="12" customFormat="1" x14ac:dyDescent="0.35"/>
    <row r="650" s="12" customFormat="1" x14ac:dyDescent="0.35"/>
    <row r="651" s="12" customFormat="1" x14ac:dyDescent="0.35"/>
    <row r="652" s="12" customFormat="1" x14ac:dyDescent="0.35"/>
    <row r="653" s="12" customFormat="1" x14ac:dyDescent="0.35"/>
    <row r="654" s="12" customFormat="1" x14ac:dyDescent="0.35"/>
    <row r="655" s="12" customFormat="1" x14ac:dyDescent="0.35"/>
    <row r="656" s="12" customFormat="1" x14ac:dyDescent="0.35"/>
    <row r="657" s="12" customFormat="1" x14ac:dyDescent="0.35"/>
    <row r="658" s="12" customFormat="1" x14ac:dyDescent="0.35"/>
    <row r="659" s="12" customFormat="1" x14ac:dyDescent="0.35"/>
    <row r="660" s="12" customFormat="1" x14ac:dyDescent="0.35"/>
    <row r="661" s="12" customFormat="1" x14ac:dyDescent="0.35"/>
    <row r="662" s="12" customFormat="1" x14ac:dyDescent="0.35"/>
    <row r="663" s="12" customFormat="1" x14ac:dyDescent="0.35"/>
    <row r="664" s="12" customFormat="1" x14ac:dyDescent="0.35"/>
    <row r="665" s="12" customFormat="1" x14ac:dyDescent="0.35"/>
    <row r="666" s="12" customFormat="1" x14ac:dyDescent="0.35"/>
    <row r="667" s="12" customFormat="1" x14ac:dyDescent="0.35"/>
    <row r="668" s="12" customFormat="1" x14ac:dyDescent="0.35"/>
    <row r="669" s="12" customFormat="1" x14ac:dyDescent="0.35"/>
    <row r="670" s="12" customFormat="1" x14ac:dyDescent="0.35"/>
    <row r="671" s="12" customFormat="1" x14ac:dyDescent="0.35"/>
    <row r="672" s="12" customFormat="1" x14ac:dyDescent="0.35"/>
    <row r="673" s="12" customFormat="1" x14ac:dyDescent="0.35"/>
    <row r="674" s="12" customFormat="1" x14ac:dyDescent="0.35"/>
    <row r="675" s="12" customFormat="1" x14ac:dyDescent="0.35"/>
    <row r="676" s="12" customFormat="1" x14ac:dyDescent="0.35"/>
    <row r="677" s="12" customFormat="1" x14ac:dyDescent="0.35"/>
    <row r="678" s="12" customFormat="1" x14ac:dyDescent="0.35"/>
    <row r="679" s="12" customFormat="1" x14ac:dyDescent="0.35"/>
    <row r="680" s="12" customFormat="1" x14ac:dyDescent="0.35"/>
    <row r="681" s="12" customFormat="1" x14ac:dyDescent="0.35"/>
    <row r="682" s="12" customFormat="1" x14ac:dyDescent="0.35"/>
    <row r="683" s="12" customFormat="1" x14ac:dyDescent="0.35"/>
    <row r="684" s="12" customFormat="1" x14ac:dyDescent="0.35"/>
    <row r="685" s="12" customFormat="1" x14ac:dyDescent="0.35"/>
    <row r="686" s="12" customFormat="1" x14ac:dyDescent="0.35"/>
    <row r="687" s="12" customFormat="1" x14ac:dyDescent="0.35"/>
    <row r="688" s="12" customFormat="1" x14ac:dyDescent="0.35"/>
    <row r="689" s="12" customFormat="1" x14ac:dyDescent="0.35"/>
    <row r="690" s="12" customFormat="1" x14ac:dyDescent="0.35"/>
    <row r="691" s="12" customFormat="1" x14ac:dyDescent="0.35"/>
    <row r="692" s="12" customFormat="1" x14ac:dyDescent="0.35"/>
    <row r="693" s="12" customFormat="1" x14ac:dyDescent="0.35"/>
    <row r="694" s="12" customFormat="1" x14ac:dyDescent="0.35"/>
    <row r="695" s="12" customFormat="1" x14ac:dyDescent="0.35"/>
    <row r="696" s="12" customFormat="1" x14ac:dyDescent="0.35"/>
    <row r="697" s="12" customFormat="1" x14ac:dyDescent="0.35"/>
    <row r="698" s="12" customFormat="1" x14ac:dyDescent="0.35"/>
    <row r="699" s="12" customFormat="1" x14ac:dyDescent="0.35"/>
    <row r="700" s="12" customFormat="1" x14ac:dyDescent="0.35"/>
    <row r="701" s="12" customFormat="1" x14ac:dyDescent="0.35"/>
    <row r="702" s="12" customFormat="1" x14ac:dyDescent="0.35"/>
    <row r="703" s="12" customFormat="1" x14ac:dyDescent="0.35"/>
    <row r="704" s="12" customFormat="1" x14ac:dyDescent="0.35"/>
    <row r="705" s="12" customFormat="1" x14ac:dyDescent="0.35"/>
    <row r="706" s="12" customFormat="1" x14ac:dyDescent="0.35"/>
    <row r="707" s="12" customFormat="1" x14ac:dyDescent="0.35"/>
    <row r="708" s="12" customFormat="1" x14ac:dyDescent="0.35"/>
    <row r="709" s="12" customFormat="1" x14ac:dyDescent="0.35"/>
    <row r="710" s="12" customFormat="1" x14ac:dyDescent="0.35"/>
    <row r="711" s="12" customFormat="1" x14ac:dyDescent="0.35"/>
    <row r="712" s="12" customFormat="1" x14ac:dyDescent="0.35"/>
    <row r="713" s="12" customFormat="1" x14ac:dyDescent="0.35"/>
    <row r="714" s="12" customFormat="1" x14ac:dyDescent="0.35"/>
    <row r="715" s="12" customFormat="1" x14ac:dyDescent="0.35"/>
    <row r="716" s="12" customFormat="1" x14ac:dyDescent="0.35"/>
    <row r="717" s="12" customFormat="1" x14ac:dyDescent="0.35"/>
    <row r="718" s="12" customFormat="1" x14ac:dyDescent="0.35"/>
    <row r="719" s="12" customFormat="1" x14ac:dyDescent="0.35"/>
    <row r="720" s="12" customFormat="1" x14ac:dyDescent="0.35"/>
    <row r="721" s="12" customFormat="1" x14ac:dyDescent="0.35"/>
    <row r="722" s="12" customFormat="1" x14ac:dyDescent="0.35"/>
    <row r="723" s="12" customFormat="1" x14ac:dyDescent="0.35"/>
    <row r="724" s="12" customFormat="1" x14ac:dyDescent="0.35"/>
    <row r="725" s="12" customFormat="1" x14ac:dyDescent="0.35"/>
    <row r="726" s="12" customFormat="1" x14ac:dyDescent="0.35"/>
    <row r="727" s="12" customFormat="1" x14ac:dyDescent="0.35"/>
    <row r="728" s="12" customFormat="1" x14ac:dyDescent="0.35"/>
    <row r="729" s="12" customFormat="1" x14ac:dyDescent="0.35"/>
    <row r="730" s="12" customFormat="1" x14ac:dyDescent="0.35"/>
    <row r="731" s="12" customFormat="1" x14ac:dyDescent="0.35"/>
    <row r="732" s="12" customFormat="1" x14ac:dyDescent="0.35"/>
    <row r="733" s="12" customFormat="1" x14ac:dyDescent="0.35"/>
    <row r="734" s="12" customFormat="1" x14ac:dyDescent="0.35"/>
    <row r="735" s="12" customFormat="1" x14ac:dyDescent="0.35"/>
    <row r="736" s="12" customFormat="1" x14ac:dyDescent="0.35"/>
    <row r="737" s="12" customFormat="1" x14ac:dyDescent="0.35"/>
    <row r="738" s="12" customFormat="1" x14ac:dyDescent="0.35"/>
    <row r="739" s="12" customFormat="1" x14ac:dyDescent="0.35"/>
    <row r="740" s="12" customFormat="1" x14ac:dyDescent="0.35"/>
    <row r="741" s="12" customFormat="1" x14ac:dyDescent="0.35"/>
    <row r="742" s="12" customFormat="1" x14ac:dyDescent="0.35"/>
    <row r="743" s="12" customFormat="1" x14ac:dyDescent="0.35"/>
    <row r="744" s="12" customFormat="1" x14ac:dyDescent="0.35"/>
    <row r="745" s="12" customFormat="1" x14ac:dyDescent="0.35"/>
    <row r="746" s="12" customFormat="1" x14ac:dyDescent="0.35"/>
    <row r="747" s="12" customFormat="1" x14ac:dyDescent="0.35"/>
    <row r="748" s="12" customFormat="1" x14ac:dyDescent="0.35"/>
    <row r="749" s="12" customFormat="1" x14ac:dyDescent="0.35"/>
    <row r="750" s="12" customFormat="1" x14ac:dyDescent="0.35"/>
    <row r="751" s="12" customFormat="1" x14ac:dyDescent="0.35"/>
    <row r="752" s="12" customFormat="1" x14ac:dyDescent="0.35"/>
    <row r="753" s="12" customFormat="1" x14ac:dyDescent="0.35"/>
    <row r="754" s="12" customFormat="1" x14ac:dyDescent="0.35"/>
    <row r="755" s="12" customFormat="1" x14ac:dyDescent="0.35"/>
    <row r="756" s="12" customFormat="1" x14ac:dyDescent="0.35"/>
    <row r="757" s="12" customFormat="1" x14ac:dyDescent="0.35"/>
    <row r="758" s="12" customFormat="1" x14ac:dyDescent="0.35"/>
    <row r="759" s="12" customFormat="1" x14ac:dyDescent="0.35"/>
    <row r="760" s="12" customFormat="1" x14ac:dyDescent="0.35"/>
    <row r="761" s="12" customFormat="1" x14ac:dyDescent="0.35"/>
    <row r="762" s="12" customFormat="1" x14ac:dyDescent="0.35"/>
    <row r="763" s="12" customFormat="1" x14ac:dyDescent="0.35"/>
    <row r="764" s="12" customFormat="1" x14ac:dyDescent="0.35"/>
    <row r="765" s="12" customFormat="1" x14ac:dyDescent="0.35"/>
    <row r="766" s="12" customFormat="1" x14ac:dyDescent="0.35"/>
    <row r="767" s="12" customFormat="1" x14ac:dyDescent="0.35"/>
    <row r="768" s="12" customFormat="1" x14ac:dyDescent="0.35"/>
    <row r="769" s="12" customFormat="1" x14ac:dyDescent="0.35"/>
    <row r="770" s="12" customFormat="1" x14ac:dyDescent="0.35"/>
    <row r="771" s="12" customFormat="1" x14ac:dyDescent="0.35"/>
    <row r="772" s="12" customFormat="1" x14ac:dyDescent="0.35"/>
    <row r="773" s="12" customFormat="1" x14ac:dyDescent="0.35"/>
    <row r="774" s="12" customFormat="1" x14ac:dyDescent="0.35"/>
    <row r="775" s="12" customFormat="1" x14ac:dyDescent="0.35"/>
    <row r="776" s="12" customFormat="1" x14ac:dyDescent="0.35"/>
    <row r="777" s="12" customFormat="1" x14ac:dyDescent="0.35"/>
    <row r="778" s="12" customFormat="1" x14ac:dyDescent="0.35"/>
    <row r="779" s="12" customFormat="1" x14ac:dyDescent="0.35"/>
    <row r="780" s="12" customFormat="1" x14ac:dyDescent="0.35"/>
    <row r="781" s="12" customFormat="1" x14ac:dyDescent="0.35"/>
    <row r="782" s="12" customFormat="1" x14ac:dyDescent="0.35"/>
    <row r="783" s="12" customFormat="1" x14ac:dyDescent="0.35"/>
    <row r="784" s="12" customFormat="1" x14ac:dyDescent="0.35"/>
    <row r="785" s="12" customFormat="1" x14ac:dyDescent="0.35"/>
    <row r="786" s="12" customFormat="1" x14ac:dyDescent="0.35"/>
    <row r="787" s="12" customFormat="1" x14ac:dyDescent="0.35"/>
    <row r="788" s="12" customFormat="1" x14ac:dyDescent="0.35"/>
    <row r="789" s="12" customFormat="1" x14ac:dyDescent="0.35"/>
    <row r="790" s="12" customFormat="1" x14ac:dyDescent="0.35"/>
    <row r="791" s="12" customFormat="1" x14ac:dyDescent="0.35"/>
    <row r="792" s="12" customFormat="1" x14ac:dyDescent="0.35"/>
    <row r="793" s="12" customFormat="1" x14ac:dyDescent="0.35"/>
    <row r="794" s="12" customFormat="1" x14ac:dyDescent="0.35"/>
    <row r="795" s="12" customFormat="1" x14ac:dyDescent="0.35"/>
    <row r="796" s="12" customFormat="1" x14ac:dyDescent="0.35"/>
    <row r="797" s="12" customFormat="1" x14ac:dyDescent="0.35"/>
    <row r="798" s="12" customFormat="1" x14ac:dyDescent="0.35"/>
    <row r="799" s="12" customFormat="1" x14ac:dyDescent="0.35"/>
    <row r="800" s="12" customFormat="1" x14ac:dyDescent="0.35"/>
    <row r="801" s="12" customFormat="1" x14ac:dyDescent="0.35"/>
    <row r="802" s="12" customFormat="1" x14ac:dyDescent="0.35"/>
    <row r="803" s="12" customFormat="1" x14ac:dyDescent="0.35"/>
    <row r="804" s="12" customFormat="1" x14ac:dyDescent="0.35"/>
    <row r="805" s="12" customFormat="1" x14ac:dyDescent="0.35"/>
    <row r="806" s="12" customFormat="1" x14ac:dyDescent="0.35"/>
    <row r="807" s="12" customFormat="1" x14ac:dyDescent="0.35"/>
    <row r="808" s="12" customFormat="1" x14ac:dyDescent="0.35"/>
    <row r="809" s="12" customFormat="1" x14ac:dyDescent="0.35"/>
    <row r="810" s="12" customFormat="1" x14ac:dyDescent="0.35"/>
    <row r="811" s="12" customFormat="1" x14ac:dyDescent="0.35"/>
    <row r="812" s="12" customFormat="1" x14ac:dyDescent="0.35"/>
    <row r="813" s="12" customFormat="1" x14ac:dyDescent="0.35"/>
    <row r="814" s="12" customFormat="1" x14ac:dyDescent="0.35"/>
    <row r="815" s="12" customFormat="1" x14ac:dyDescent="0.35"/>
    <row r="816" s="12" customFormat="1" x14ac:dyDescent="0.35"/>
    <row r="817" s="12" customFormat="1" x14ac:dyDescent="0.35"/>
    <row r="818" s="12" customFormat="1" x14ac:dyDescent="0.35"/>
    <row r="819" s="12" customFormat="1" x14ac:dyDescent="0.35"/>
    <row r="820" s="12" customFormat="1" x14ac:dyDescent="0.35"/>
    <row r="821" s="12" customFormat="1" x14ac:dyDescent="0.35"/>
    <row r="822" s="12" customFormat="1" x14ac:dyDescent="0.35"/>
    <row r="823" s="12" customFormat="1" x14ac:dyDescent="0.35"/>
    <row r="824" s="12" customFormat="1" x14ac:dyDescent="0.35"/>
    <row r="825" s="12" customFormat="1" x14ac:dyDescent="0.35"/>
    <row r="826" s="12" customFormat="1" x14ac:dyDescent="0.35"/>
    <row r="827" s="12" customFormat="1" x14ac:dyDescent="0.35"/>
    <row r="828" s="12" customFormat="1" x14ac:dyDescent="0.35"/>
    <row r="829" s="12" customFormat="1" x14ac:dyDescent="0.35"/>
    <row r="830" s="12" customFormat="1" x14ac:dyDescent="0.35"/>
    <row r="831" s="12" customFormat="1" x14ac:dyDescent="0.35"/>
    <row r="832" s="12" customFormat="1" x14ac:dyDescent="0.35"/>
    <row r="833" s="12" customFormat="1" x14ac:dyDescent="0.35"/>
    <row r="834" s="12" customFormat="1" x14ac:dyDescent="0.35"/>
    <row r="835" s="12" customFormat="1" x14ac:dyDescent="0.35"/>
    <row r="836" s="12" customFormat="1" x14ac:dyDescent="0.35"/>
    <row r="837" s="12" customFormat="1" x14ac:dyDescent="0.35"/>
    <row r="838" s="12" customFormat="1" x14ac:dyDescent="0.35"/>
    <row r="839" s="12" customFormat="1" x14ac:dyDescent="0.35"/>
    <row r="840" s="12" customFormat="1" x14ac:dyDescent="0.35"/>
    <row r="841" s="12" customFormat="1" x14ac:dyDescent="0.35"/>
    <row r="842" s="12" customFormat="1" x14ac:dyDescent="0.35"/>
    <row r="843" s="12" customFormat="1" x14ac:dyDescent="0.35"/>
    <row r="844" s="12" customFormat="1" x14ac:dyDescent="0.35"/>
    <row r="845" s="12" customFormat="1" x14ac:dyDescent="0.35"/>
    <row r="846" s="12" customFormat="1" x14ac:dyDescent="0.35"/>
    <row r="847" s="12" customFormat="1" x14ac:dyDescent="0.35"/>
    <row r="848" s="12" customFormat="1" x14ac:dyDescent="0.35"/>
    <row r="849" s="12" customFormat="1" x14ac:dyDescent="0.35"/>
    <row r="850" s="12" customFormat="1" x14ac:dyDescent="0.35"/>
    <row r="851" s="12" customFormat="1" x14ac:dyDescent="0.35"/>
    <row r="852" s="12" customFormat="1" x14ac:dyDescent="0.35"/>
    <row r="853" s="12" customFormat="1" x14ac:dyDescent="0.35"/>
    <row r="854" s="12" customFormat="1" x14ac:dyDescent="0.35"/>
    <row r="855" s="12" customFormat="1" x14ac:dyDescent="0.35"/>
    <row r="856" s="12" customFormat="1" x14ac:dyDescent="0.35"/>
    <row r="857" s="12" customFormat="1" x14ac:dyDescent="0.35"/>
    <row r="858" s="12" customFormat="1" x14ac:dyDescent="0.35"/>
    <row r="859" s="12" customFormat="1" x14ac:dyDescent="0.35"/>
    <row r="860" s="12" customFormat="1" x14ac:dyDescent="0.35"/>
    <row r="861" s="12" customFormat="1" x14ac:dyDescent="0.35"/>
    <row r="862" s="12" customFormat="1" x14ac:dyDescent="0.35"/>
    <row r="863" s="12" customFormat="1" x14ac:dyDescent="0.35"/>
    <row r="864" s="12" customFormat="1" x14ac:dyDescent="0.35"/>
    <row r="865" s="12" customFormat="1" x14ac:dyDescent="0.35"/>
    <row r="866" s="12" customFormat="1" x14ac:dyDescent="0.35"/>
    <row r="867" s="12" customFormat="1" x14ac:dyDescent="0.35"/>
    <row r="868" s="12" customFormat="1" x14ac:dyDescent="0.35"/>
    <row r="869" s="12" customFormat="1" x14ac:dyDescent="0.35"/>
    <row r="870" s="12" customFormat="1" x14ac:dyDescent="0.35"/>
    <row r="871" s="12" customFormat="1" x14ac:dyDescent="0.35"/>
    <row r="872" s="12" customFormat="1" x14ac:dyDescent="0.35"/>
    <row r="873" s="12" customFormat="1" x14ac:dyDescent="0.35"/>
    <row r="874" s="12" customFormat="1" x14ac:dyDescent="0.35"/>
    <row r="875" s="12" customFormat="1" x14ac:dyDescent="0.35"/>
    <row r="876" s="12" customFormat="1" x14ac:dyDescent="0.35"/>
    <row r="877" s="12" customFormat="1" x14ac:dyDescent="0.35"/>
    <row r="878" s="12" customFormat="1" x14ac:dyDescent="0.35"/>
    <row r="879" s="12" customFormat="1" x14ac:dyDescent="0.35"/>
    <row r="880" s="12" customFormat="1" x14ac:dyDescent="0.35"/>
    <row r="881" s="12" customFormat="1" x14ac:dyDescent="0.35"/>
    <row r="882" s="12" customFormat="1" x14ac:dyDescent="0.35"/>
    <row r="883" s="12" customFormat="1" x14ac:dyDescent="0.35"/>
    <row r="884" s="12" customFormat="1" x14ac:dyDescent="0.35"/>
    <row r="885" s="12" customFormat="1" x14ac:dyDescent="0.35"/>
    <row r="886" s="12" customFormat="1" x14ac:dyDescent="0.35"/>
    <row r="887" s="12" customFormat="1" x14ac:dyDescent="0.35"/>
    <row r="888" s="12" customFormat="1" x14ac:dyDescent="0.35"/>
    <row r="889" s="12" customFormat="1" x14ac:dyDescent="0.35"/>
    <row r="890" s="12" customFormat="1" x14ac:dyDescent="0.35"/>
    <row r="891" s="12" customFormat="1" x14ac:dyDescent="0.35"/>
    <row r="892" s="12" customFormat="1" x14ac:dyDescent="0.35"/>
    <row r="893" s="12" customFormat="1" x14ac:dyDescent="0.35"/>
    <row r="894" s="12" customFormat="1" x14ac:dyDescent="0.35"/>
    <row r="895" s="12" customFormat="1" x14ac:dyDescent="0.35"/>
    <row r="896" s="12" customFormat="1" x14ac:dyDescent="0.35"/>
    <row r="897" s="12" customFormat="1" x14ac:dyDescent="0.35"/>
    <row r="898" s="12" customFormat="1" x14ac:dyDescent="0.35"/>
    <row r="899" s="12" customFormat="1" x14ac:dyDescent="0.35"/>
    <row r="900" s="12" customFormat="1" x14ac:dyDescent="0.35"/>
    <row r="901" s="12" customFormat="1" x14ac:dyDescent="0.35"/>
    <row r="902" s="12" customFormat="1" x14ac:dyDescent="0.35"/>
    <row r="903" s="12" customFormat="1" x14ac:dyDescent="0.35"/>
    <row r="904" s="12" customFormat="1" x14ac:dyDescent="0.35"/>
    <row r="905" s="12" customFormat="1" x14ac:dyDescent="0.35"/>
    <row r="906" s="12" customFormat="1" x14ac:dyDescent="0.35"/>
    <row r="907" s="12" customFormat="1" x14ac:dyDescent="0.35"/>
    <row r="908" s="12" customFormat="1" x14ac:dyDescent="0.35"/>
    <row r="909" s="12" customFormat="1" x14ac:dyDescent="0.35"/>
    <row r="910" s="12" customFormat="1" x14ac:dyDescent="0.35"/>
    <row r="911" s="12" customFormat="1" x14ac:dyDescent="0.35"/>
    <row r="912" s="12" customFormat="1" x14ac:dyDescent="0.35"/>
    <row r="913" s="12" customFormat="1" x14ac:dyDescent="0.35"/>
    <row r="914" s="12" customFormat="1" x14ac:dyDescent="0.35"/>
    <row r="915" s="12" customFormat="1" x14ac:dyDescent="0.35"/>
    <row r="916" s="12" customFormat="1" x14ac:dyDescent="0.35"/>
    <row r="917" s="12" customFormat="1" x14ac:dyDescent="0.35"/>
    <row r="918" s="12" customFormat="1" x14ac:dyDescent="0.35"/>
    <row r="919" s="12" customFormat="1" x14ac:dyDescent="0.35"/>
    <row r="920" s="12" customFormat="1" x14ac:dyDescent="0.35"/>
    <row r="921" s="12" customFormat="1" x14ac:dyDescent="0.35"/>
    <row r="922" s="12" customFormat="1" x14ac:dyDescent="0.35"/>
    <row r="923" s="12" customFormat="1" x14ac:dyDescent="0.35"/>
    <row r="924" s="12" customFormat="1" x14ac:dyDescent="0.35"/>
    <row r="925" s="12" customFormat="1" x14ac:dyDescent="0.35"/>
    <row r="926" s="12" customFormat="1" x14ac:dyDescent="0.35"/>
    <row r="927" s="12" customFormat="1" x14ac:dyDescent="0.35"/>
    <row r="928" s="12" customFormat="1" x14ac:dyDescent="0.35"/>
    <row r="929" s="12" customFormat="1" x14ac:dyDescent="0.35"/>
    <row r="930" s="12" customFormat="1" x14ac:dyDescent="0.35"/>
    <row r="931" s="12" customFormat="1" x14ac:dyDescent="0.35"/>
    <row r="932" s="12" customFormat="1" x14ac:dyDescent="0.35"/>
    <row r="933" s="12" customFormat="1" x14ac:dyDescent="0.35"/>
    <row r="934" s="12" customFormat="1" x14ac:dyDescent="0.35"/>
    <row r="935" s="12" customFormat="1" x14ac:dyDescent="0.35"/>
    <row r="936" s="12" customFormat="1" x14ac:dyDescent="0.35"/>
    <row r="937" s="12" customFormat="1" x14ac:dyDescent="0.35"/>
    <row r="938" s="12" customFormat="1" x14ac:dyDescent="0.35"/>
    <row r="939" s="12" customFormat="1" x14ac:dyDescent="0.35"/>
    <row r="940" s="12" customFormat="1" x14ac:dyDescent="0.35"/>
    <row r="941" s="12" customFormat="1" x14ac:dyDescent="0.35"/>
    <row r="942" s="12" customFormat="1" x14ac:dyDescent="0.35"/>
    <row r="943" s="12" customFormat="1" x14ac:dyDescent="0.35"/>
    <row r="944" s="12" customFormat="1" x14ac:dyDescent="0.35"/>
    <row r="945" s="12" customFormat="1" x14ac:dyDescent="0.35"/>
    <row r="946" s="12" customFormat="1" x14ac:dyDescent="0.35"/>
    <row r="947" s="12" customFormat="1" x14ac:dyDescent="0.35"/>
    <row r="948" s="12" customFormat="1" x14ac:dyDescent="0.35"/>
    <row r="949" s="12" customFormat="1" x14ac:dyDescent="0.35"/>
    <row r="950" s="12" customFormat="1" x14ac:dyDescent="0.35"/>
    <row r="951" s="12" customFormat="1" x14ac:dyDescent="0.35"/>
    <row r="952" s="12" customFormat="1" x14ac:dyDescent="0.35"/>
    <row r="953" s="12" customFormat="1" x14ac:dyDescent="0.35"/>
    <row r="954" s="12" customFormat="1" x14ac:dyDescent="0.35"/>
    <row r="955" s="12" customFormat="1" x14ac:dyDescent="0.35"/>
    <row r="956" s="12" customFormat="1" x14ac:dyDescent="0.35"/>
    <row r="957" s="12" customFormat="1" x14ac:dyDescent="0.35"/>
    <row r="958" s="12" customFormat="1" x14ac:dyDescent="0.35"/>
    <row r="959" s="12" customFormat="1" x14ac:dyDescent="0.35"/>
    <row r="960" s="12" customFormat="1" x14ac:dyDescent="0.35"/>
    <row r="961" s="12" customFormat="1" x14ac:dyDescent="0.35"/>
    <row r="962" s="12" customFormat="1" x14ac:dyDescent="0.35"/>
    <row r="963" s="12" customFormat="1" x14ac:dyDescent="0.35"/>
    <row r="964" s="12" customFormat="1" x14ac:dyDescent="0.35"/>
    <row r="965" s="12" customFormat="1" x14ac:dyDescent="0.35"/>
    <row r="966" s="12" customFormat="1" x14ac:dyDescent="0.35"/>
    <row r="967" s="12" customFormat="1" x14ac:dyDescent="0.35"/>
    <row r="968" s="12" customFormat="1" x14ac:dyDescent="0.35"/>
    <row r="969" s="12" customFormat="1" x14ac:dyDescent="0.35"/>
    <row r="970" s="12" customFormat="1" x14ac:dyDescent="0.35"/>
    <row r="971" s="12" customFormat="1" x14ac:dyDescent="0.35"/>
    <row r="972" s="12" customFormat="1" x14ac:dyDescent="0.35"/>
    <row r="973" s="12" customFormat="1" x14ac:dyDescent="0.35"/>
    <row r="974" s="12" customFormat="1" x14ac:dyDescent="0.35"/>
    <row r="975" s="12" customFormat="1" x14ac:dyDescent="0.35"/>
    <row r="976" s="12" customFormat="1" x14ac:dyDescent="0.35"/>
    <row r="977" s="12" customFormat="1" x14ac:dyDescent="0.35"/>
    <row r="978" s="12" customFormat="1" x14ac:dyDescent="0.35"/>
    <row r="979" s="12" customFormat="1" x14ac:dyDescent="0.35"/>
    <row r="980" s="12" customFormat="1" x14ac:dyDescent="0.35"/>
    <row r="981" s="12" customFormat="1" x14ac:dyDescent="0.35"/>
    <row r="982" s="12" customFormat="1" x14ac:dyDescent="0.35"/>
    <row r="983" s="12" customFormat="1" x14ac:dyDescent="0.35"/>
    <row r="984" s="12" customFormat="1" x14ac:dyDescent="0.35"/>
    <row r="985" s="12" customFormat="1" x14ac:dyDescent="0.35"/>
    <row r="986" s="12" customFormat="1" x14ac:dyDescent="0.35"/>
    <row r="987" s="12" customFormat="1" x14ac:dyDescent="0.35"/>
    <row r="988" s="12" customFormat="1" x14ac:dyDescent="0.35"/>
    <row r="989" s="12" customFormat="1" x14ac:dyDescent="0.35"/>
    <row r="990" s="12" customFormat="1" x14ac:dyDescent="0.35"/>
    <row r="991" s="12" customFormat="1" x14ac:dyDescent="0.35"/>
    <row r="992" s="12" customFormat="1" x14ac:dyDescent="0.35"/>
    <row r="993" spans="7:8" s="12" customFormat="1" x14ac:dyDescent="0.35">
      <c r="G993" s="10"/>
      <c r="H993" s="10"/>
    </row>
    <row r="994" spans="7:8" s="12" customFormat="1" x14ac:dyDescent="0.35">
      <c r="G994" s="10"/>
      <c r="H994" s="10"/>
    </row>
    <row r="995" spans="7:8" s="12" customFormat="1" x14ac:dyDescent="0.35">
      <c r="G995" s="10"/>
      <c r="H995" s="10"/>
    </row>
    <row r="996" spans="7:8" s="12" customFormat="1" x14ac:dyDescent="0.35">
      <c r="G996" s="10"/>
      <c r="H996" s="10"/>
    </row>
    <row r="997" spans="7:8" s="12" customFormat="1" x14ac:dyDescent="0.35">
      <c r="G997" s="10"/>
      <c r="H997" s="10"/>
    </row>
    <row r="998" spans="7:8" s="12" customFormat="1" x14ac:dyDescent="0.35">
      <c r="G998" s="10"/>
      <c r="H998" s="10"/>
    </row>
    <row r="999" spans="7:8" s="12" customFormat="1" x14ac:dyDescent="0.35">
      <c r="G999" s="10"/>
      <c r="H999" s="10"/>
    </row>
    <row r="1000" spans="7:8" s="12" customFormat="1" x14ac:dyDescent="0.35">
      <c r="G1000" s="10"/>
      <c r="H1000" s="10"/>
    </row>
    <row r="1001" spans="7:8" s="12" customFormat="1" x14ac:dyDescent="0.35">
      <c r="G1001" s="10"/>
      <c r="H1001" s="10"/>
    </row>
    <row r="1002" spans="7:8" s="12" customFormat="1" x14ac:dyDescent="0.35">
      <c r="G1002" s="10"/>
      <c r="H1002" s="10"/>
    </row>
    <row r="1003" spans="7:8" s="12" customFormat="1" x14ac:dyDescent="0.35">
      <c r="G1003" s="10"/>
      <c r="H1003" s="10"/>
    </row>
  </sheetData>
  <sheetProtection algorithmName="SHA-512" hashValue="KBBN2KLf/QtTobHNNCi/g+GvsSrpWXrOqLdYnkvs4A2BpF9C+FNqytRcrIS2+3uZ+NErB78S58DvtcHyW5hhkQ==" saltValue="U0pHIzaAY8R8ylvpxr/Bnw==" spinCount="100000" sheet="1" objects="1" scenarios="1"/>
  <mergeCells count="3">
    <mergeCell ref="D2:H2"/>
    <mergeCell ref="B7:C7"/>
    <mergeCell ref="C4:I4"/>
  </mergeCells>
  <hyperlinks>
    <hyperlink ref="D2:H2" location="Menu!A1" display="Click here to input data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Method of Giving" prompt="Please select the method from the dropdown list">
          <x14:formula1>
            <xm:f>Definitions!$A$3:$A$6</xm:f>
          </x14:formula1>
          <xm:sqref>D11:D110</xm:sqref>
        </x14:dataValidation>
        <x14:dataValidation type="list" allowBlank="1" showInputMessage="1" showErrorMessage="1" promptTitle="Method of Giving" prompt="Please select the method from the dropdown list">
          <x14:formula1>
            <xm:f>Definitions!$A$24:$A$25</xm:f>
          </x14:formula1>
          <xm:sqref>E12:E110</xm:sqref>
        </x14:dataValidation>
        <x14:dataValidation type="list" allowBlank="1" showInputMessage="1" showErrorMessage="1" promptTitle="Gift Aid (yes/No)" prompt="Please select Yes or No from the dropdown list">
          <x14:formula1>
            <xm:f>Definitions!$A$24:$A$25</xm:f>
          </x14:formula1>
          <xm:sqref>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9"/>
  <sheetViews>
    <sheetView showGridLines="0" tabSelected="1" topLeftCell="A82" workbookViewId="0">
      <selection activeCell="F2" sqref="F2:I2"/>
    </sheetView>
  </sheetViews>
  <sheetFormatPr defaultRowHeight="14.5" x14ac:dyDescent="0.35"/>
  <cols>
    <col min="1" max="1" width="2.90625" customWidth="1"/>
  </cols>
  <sheetData>
    <row r="2" spans="1:13" x14ac:dyDescent="0.35">
      <c r="A2" s="7"/>
      <c r="B2" s="7"/>
      <c r="C2" s="7"/>
      <c r="D2" s="7"/>
      <c r="E2" s="7"/>
      <c r="F2" s="70" t="s">
        <v>35</v>
      </c>
      <c r="G2" s="71"/>
      <c r="H2" s="71"/>
      <c r="I2" s="72"/>
      <c r="J2" s="7"/>
      <c r="K2" s="7"/>
      <c r="L2" s="7"/>
      <c r="M2" s="7"/>
    </row>
    <row r="4" spans="1:13" ht="21" x14ac:dyDescent="0.5">
      <c r="A4" s="3"/>
      <c r="B4" s="67" t="str">
        <f>Menu!B11</f>
        <v>Input Church Name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24" spans="19:19" ht="21" x14ac:dyDescent="0.5">
      <c r="S24" s="4"/>
    </row>
    <row r="90" spans="2:13" ht="21" x14ac:dyDescent="0.5">
      <c r="B90" s="38" t="s">
        <v>50</v>
      </c>
      <c r="C90" s="39"/>
      <c r="D90" s="39"/>
      <c r="E90" s="39"/>
      <c r="F90" s="39"/>
      <c r="G90" s="40"/>
      <c r="H90" s="45" t="str">
        <f>IF(Data!$D$7="","",Data!$I$32/Data!$D$7)</f>
        <v/>
      </c>
      <c r="I90" s="37"/>
      <c r="J90" s="37"/>
      <c r="K90" s="37"/>
      <c r="L90" s="37"/>
      <c r="M90" s="37"/>
    </row>
    <row r="92" spans="2:13" ht="21" x14ac:dyDescent="0.5">
      <c r="B92" s="38" t="s">
        <v>54</v>
      </c>
      <c r="C92" s="39"/>
      <c r="D92" s="39"/>
      <c r="E92" s="39"/>
      <c r="F92" s="39"/>
      <c r="G92" s="40"/>
      <c r="H92" s="45" t="str">
        <f>Data!H38</f>
        <v>N/A</v>
      </c>
      <c r="I92" s="37"/>
      <c r="J92" s="37"/>
      <c r="K92" s="37"/>
      <c r="L92" s="37"/>
      <c r="M92" s="37"/>
    </row>
    <row r="94" spans="2:13" ht="15.5" x14ac:dyDescent="0.35">
      <c r="B94" s="46" t="s">
        <v>62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8"/>
    </row>
    <row r="95" spans="2:13" ht="15.5" x14ac:dyDescent="0.35">
      <c r="B95" s="49" t="s">
        <v>66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1"/>
    </row>
    <row r="96" spans="2:13" ht="15.5" x14ac:dyDescent="0.35">
      <c r="B96" s="49" t="s">
        <v>63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1"/>
    </row>
    <row r="97" spans="2:13" ht="15.5" x14ac:dyDescent="0.35">
      <c r="B97" s="49" t="s">
        <v>65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</row>
    <row r="98" spans="2:13" ht="15.5" x14ac:dyDescent="0.35">
      <c r="B98" s="49" t="s">
        <v>64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1"/>
    </row>
    <row r="99" spans="2:13" ht="15.5" x14ac:dyDescent="0.35">
      <c r="B99" s="52" t="s">
        <v>67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4"/>
    </row>
  </sheetData>
  <sheetProtection algorithmName="SHA-512" hashValue="ST0vdNMQpDk7lwU5gEh2ERoD2aPpTIBUrQN/1Ot/xi12YTwqQRBa5E3AHaWXcjJdJohOJH33DJ1rTI2Ml3hZfg==" saltValue="FIXLEmFlc9wgtgPVK1vh1g==" spinCount="100000" sheet="1" objects="1" scenarios="1"/>
  <mergeCells count="2">
    <mergeCell ref="B4:M4"/>
    <mergeCell ref="F2:I2"/>
  </mergeCells>
  <hyperlinks>
    <hyperlink ref="F2:I2" location="Menu!A1" display="Click here to input data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>
      <selection activeCell="B2" sqref="B2:H2"/>
    </sheetView>
  </sheetViews>
  <sheetFormatPr defaultRowHeight="14.5" x14ac:dyDescent="0.35"/>
  <sheetData>
    <row r="2" spans="2:8" x14ac:dyDescent="0.35">
      <c r="B2" s="70" t="s">
        <v>35</v>
      </c>
      <c r="C2" s="71"/>
      <c r="D2" s="71"/>
      <c r="E2" s="71"/>
      <c r="F2" s="71"/>
      <c r="G2" s="71"/>
      <c r="H2" s="72"/>
    </row>
    <row r="4" spans="2:8" x14ac:dyDescent="0.35">
      <c r="B4" s="73" t="s">
        <v>25</v>
      </c>
      <c r="C4" s="73"/>
      <c r="D4" s="73"/>
      <c r="E4" s="73"/>
      <c r="F4" s="73"/>
      <c r="G4" s="73"/>
      <c r="H4" s="73"/>
    </row>
    <row r="5" spans="2:8" x14ac:dyDescent="0.35">
      <c r="B5" s="73" t="s">
        <v>26</v>
      </c>
      <c r="C5" s="73"/>
      <c r="D5" s="73"/>
      <c r="E5" s="73"/>
      <c r="F5" s="73"/>
      <c r="G5" s="73"/>
      <c r="H5" s="73"/>
    </row>
    <row r="6" spans="2:8" x14ac:dyDescent="0.35">
      <c r="B6" s="5"/>
      <c r="C6" s="5"/>
      <c r="D6" s="5"/>
      <c r="E6" s="5"/>
      <c r="F6" s="5"/>
      <c r="G6" s="5"/>
      <c r="H6" s="5"/>
    </row>
    <row r="7" spans="2:8" x14ac:dyDescent="0.35">
      <c r="B7" s="73" t="s">
        <v>27</v>
      </c>
      <c r="C7" s="73"/>
      <c r="D7" s="73"/>
      <c r="E7" s="73"/>
      <c r="F7" s="73"/>
      <c r="G7" s="73"/>
      <c r="H7" s="73"/>
    </row>
    <row r="8" spans="2:8" x14ac:dyDescent="0.35">
      <c r="B8" s="73" t="s">
        <v>28</v>
      </c>
      <c r="C8" s="73"/>
      <c r="D8" s="73"/>
      <c r="E8" s="73"/>
      <c r="F8" s="73"/>
      <c r="G8" s="73"/>
      <c r="H8" s="73"/>
    </row>
    <row r="9" spans="2:8" x14ac:dyDescent="0.35">
      <c r="B9" s="74" t="s">
        <v>29</v>
      </c>
      <c r="C9" s="74"/>
      <c r="D9" s="74"/>
      <c r="E9" s="74"/>
      <c r="F9" s="74"/>
      <c r="G9" s="74"/>
      <c r="H9" s="74"/>
    </row>
    <row r="10" spans="2:8" x14ac:dyDescent="0.35">
      <c r="B10" s="75" t="s">
        <v>30</v>
      </c>
      <c r="C10" s="75"/>
      <c r="D10" s="75"/>
      <c r="E10" s="75"/>
      <c r="F10" s="75"/>
      <c r="G10" s="75"/>
      <c r="H10" s="75"/>
    </row>
    <row r="11" spans="2:8" x14ac:dyDescent="0.35">
      <c r="B11" s="5"/>
      <c r="C11" s="5"/>
      <c r="D11" s="5"/>
      <c r="E11" s="5"/>
      <c r="F11" s="5"/>
      <c r="G11" s="5"/>
      <c r="H11" s="5"/>
    </row>
    <row r="12" spans="2:8" x14ac:dyDescent="0.35">
      <c r="B12" s="5"/>
      <c r="C12" s="5"/>
      <c r="D12" s="5"/>
      <c r="E12" s="6" t="s">
        <v>41</v>
      </c>
      <c r="F12" s="5"/>
      <c r="G12" s="5"/>
      <c r="H12" s="5"/>
    </row>
    <row r="13" spans="2:8" x14ac:dyDescent="0.35">
      <c r="B13" s="5"/>
      <c r="C13" s="5"/>
      <c r="D13" s="5"/>
      <c r="E13" s="6"/>
      <c r="F13" s="5"/>
      <c r="G13" s="5"/>
      <c r="H13" s="5"/>
    </row>
    <row r="14" spans="2:8" x14ac:dyDescent="0.35">
      <c r="B14" s="5"/>
      <c r="C14" s="5"/>
      <c r="D14" s="5"/>
      <c r="E14" s="6" t="s">
        <v>42</v>
      </c>
      <c r="F14" s="5"/>
      <c r="G14" s="5"/>
      <c r="H14" s="5"/>
    </row>
    <row r="15" spans="2:8" x14ac:dyDescent="0.35">
      <c r="B15" s="5"/>
      <c r="C15" s="5"/>
      <c r="D15" s="5"/>
      <c r="E15" s="6" t="s">
        <v>43</v>
      </c>
      <c r="F15" s="5"/>
      <c r="G15" s="5"/>
      <c r="H15" s="5"/>
    </row>
    <row r="16" spans="2:8" x14ac:dyDescent="0.35">
      <c r="B16" s="5"/>
      <c r="C16" s="5"/>
      <c r="D16" s="5"/>
      <c r="E16" s="6" t="s">
        <v>44</v>
      </c>
      <c r="F16" s="5"/>
      <c r="G16" s="5"/>
      <c r="H16" s="5"/>
    </row>
    <row r="17" spans="2:8" x14ac:dyDescent="0.35">
      <c r="B17" s="5"/>
      <c r="C17" s="5"/>
      <c r="D17" s="8" t="s">
        <v>45</v>
      </c>
      <c r="E17" s="6"/>
      <c r="F17" s="5"/>
      <c r="G17" s="5"/>
      <c r="H17" s="5"/>
    </row>
    <row r="18" spans="2:8" x14ac:dyDescent="0.35">
      <c r="B18" s="5"/>
      <c r="C18" s="5"/>
      <c r="D18" s="5"/>
      <c r="E18" s="6"/>
      <c r="F18" s="5"/>
      <c r="G18" s="5"/>
      <c r="H18" s="5"/>
    </row>
    <row r="19" spans="2:8" x14ac:dyDescent="0.35">
      <c r="B19" s="73" t="s">
        <v>31</v>
      </c>
      <c r="C19" s="73"/>
      <c r="D19" s="73"/>
      <c r="E19" s="73"/>
      <c r="F19" s="73"/>
      <c r="G19" s="73"/>
      <c r="H19" s="73"/>
    </row>
  </sheetData>
  <sheetProtection algorithmName="SHA-512" hashValue="J3G73l7W38Jh0axbdUYRCUtusixY0Ca04zahxEu1GCnghBEujR1FnGIwMarsb+zXZj5Jv8ZuIT05Zxzt0J4LrA==" saltValue="EUqOlqL19xIMITp55xghAg==" spinCount="100000" sheet="1" objects="1" scenarios="1"/>
  <mergeCells count="8">
    <mergeCell ref="B19:H19"/>
    <mergeCell ref="B2:H2"/>
    <mergeCell ref="B4:H4"/>
    <mergeCell ref="B5:H5"/>
    <mergeCell ref="B7:H7"/>
    <mergeCell ref="B8:H8"/>
    <mergeCell ref="B9:H9"/>
    <mergeCell ref="B10:H10"/>
  </mergeCells>
  <hyperlinks>
    <hyperlink ref="B10" r:id="rId1"/>
    <hyperlink ref="B2:D2" location="'Input Sheet &amp; Summary Tables'!A5" display="System setup"/>
    <hyperlink ref="D17" r:id="rId2"/>
    <hyperlink ref="B2:H2" location="Menu!A1" display="Click here to return to men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3"/>
  <sheetViews>
    <sheetView showZeros="0" workbookViewId="0"/>
  </sheetViews>
  <sheetFormatPr defaultColWidth="9.08984375" defaultRowHeight="14.5" x14ac:dyDescent="0.35"/>
  <cols>
    <col min="1" max="1" width="19.54296875" style="1" bestFit="1" customWidth="1"/>
    <col min="2" max="2" width="9.08984375" style="1"/>
    <col min="3" max="3" width="22.6328125" style="1" customWidth="1"/>
    <col min="4" max="4" width="9.08984375" style="1"/>
    <col min="5" max="5" width="12.54296875" style="1" bestFit="1" customWidth="1"/>
    <col min="6" max="16384" width="9.08984375" style="1"/>
  </cols>
  <sheetData>
    <row r="2" spans="1:1" x14ac:dyDescent="0.35">
      <c r="A2" s="9" t="s">
        <v>5</v>
      </c>
    </row>
    <row r="3" spans="1:1" x14ac:dyDescent="0.35">
      <c r="A3" s="1" t="s">
        <v>3</v>
      </c>
    </row>
    <row r="4" spans="1:1" x14ac:dyDescent="0.35">
      <c r="A4" s="1" t="s">
        <v>4</v>
      </c>
    </row>
    <row r="5" spans="1:1" x14ac:dyDescent="0.35">
      <c r="A5" s="1" t="s">
        <v>0</v>
      </c>
    </row>
    <row r="6" spans="1:1" x14ac:dyDescent="0.35">
      <c r="A6" s="1" t="s">
        <v>2</v>
      </c>
    </row>
    <row r="8" spans="1:1" x14ac:dyDescent="0.35">
      <c r="A8" s="9" t="s">
        <v>5</v>
      </c>
    </row>
    <row r="9" spans="1:1" x14ac:dyDescent="0.35">
      <c r="A9" s="1" t="s">
        <v>1</v>
      </c>
    </row>
    <row r="10" spans="1:1" x14ac:dyDescent="0.35">
      <c r="A10" s="1" t="s">
        <v>6</v>
      </c>
    </row>
    <row r="11" spans="1:1" x14ac:dyDescent="0.35">
      <c r="A11" s="1" t="s">
        <v>7</v>
      </c>
    </row>
    <row r="12" spans="1:1" x14ac:dyDescent="0.35">
      <c r="A12" s="1" t="s">
        <v>8</v>
      </c>
    </row>
    <row r="13" spans="1:1" x14ac:dyDescent="0.35">
      <c r="A13" s="1" t="s">
        <v>9</v>
      </c>
    </row>
    <row r="14" spans="1:1" x14ac:dyDescent="0.35">
      <c r="A14" s="1" t="s">
        <v>10</v>
      </c>
    </row>
    <row r="15" spans="1:1" x14ac:dyDescent="0.35">
      <c r="A15" s="1" t="s">
        <v>11</v>
      </c>
    </row>
    <row r="16" spans="1:1" x14ac:dyDescent="0.35">
      <c r="A16" s="1" t="s">
        <v>12</v>
      </c>
    </row>
    <row r="17" spans="1:1" x14ac:dyDescent="0.35">
      <c r="A17" s="1" t="s">
        <v>13</v>
      </c>
    </row>
    <row r="18" spans="1:1" x14ac:dyDescent="0.35">
      <c r="A18" s="1" t="s">
        <v>14</v>
      </c>
    </row>
    <row r="19" spans="1:1" x14ac:dyDescent="0.35">
      <c r="A19" s="1" t="s">
        <v>15</v>
      </c>
    </row>
    <row r="20" spans="1:1" x14ac:dyDescent="0.35">
      <c r="A20" s="1" t="s">
        <v>16</v>
      </c>
    </row>
    <row r="21" spans="1:1" x14ac:dyDescent="0.35">
      <c r="A21" s="1" t="s">
        <v>17</v>
      </c>
    </row>
    <row r="23" spans="1:1" x14ac:dyDescent="0.35">
      <c r="A23" s="9" t="s">
        <v>5</v>
      </c>
    </row>
    <row r="24" spans="1:1" x14ac:dyDescent="0.35">
      <c r="A24" s="1" t="s">
        <v>52</v>
      </c>
    </row>
    <row r="25" spans="1:1" x14ac:dyDescent="0.35">
      <c r="A25" s="1" t="s">
        <v>53</v>
      </c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45" spans="1:1" x14ac:dyDescent="0.35">
      <c r="A45" s="2"/>
    </row>
    <row r="46" spans="1:1" x14ac:dyDescent="0.35">
      <c r="A46" s="2"/>
    </row>
    <row r="47" spans="1:1" x14ac:dyDescent="0.35">
      <c r="A47" s="2"/>
    </row>
    <row r="48" spans="1:1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</sheetData>
  <sheetProtection algorithmName="SHA-512" hashValue="t4B916ftiUHJBfTGuTSg4qJvFWInvp4HH88IXq3DQKG/gv2CRbYFQA7ehh/Iige7hMJgNf5t1AEIPzUPvxQS8g==" saltValue="wIcpv6qSBtixHtEzePu97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Menu</vt:lpstr>
      <vt:lpstr>Data</vt:lpstr>
      <vt:lpstr>Graphs</vt:lpstr>
      <vt:lpstr>Help</vt:lpstr>
      <vt:lpstr>Definitions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Christie</dc:creator>
  <cp:lastModifiedBy>Joanne Christie</cp:lastModifiedBy>
  <cp:lastPrinted>2023-06-26T09:51:47Z</cp:lastPrinted>
  <dcterms:created xsi:type="dcterms:W3CDTF">2023-05-03T16:09:35Z</dcterms:created>
  <dcterms:modified xsi:type="dcterms:W3CDTF">2023-06-26T12:26:37Z</dcterms:modified>
</cp:coreProperties>
</file>